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athia\Documents\Kathia Planificación 2012\Planificación  inst\Planificación 2019\Programa 1\versiones finales para JF P1\"/>
    </mc:Choice>
  </mc:AlternateContent>
  <bookViews>
    <workbookView xWindow="930" yWindow="2400" windowWidth="20490" windowHeight="6240"/>
  </bookViews>
  <sheets>
    <sheet name="POI 2019" sheetId="1" r:id="rId1"/>
    <sheet name="Presupuesto 2018" sheetId="2" state="hidden" r:id="rId2"/>
    <sheet name="Hoja3" sheetId="3" state="hidden" r:id="rId3"/>
  </sheets>
  <definedNames>
    <definedName name="_xlnm.Print_Area" localSheetId="0">'POI 2019'!$A$1:$M$17</definedName>
    <definedName name="_xlnm.Print_Titles" localSheetId="0">'POI 2019'!$6:$8</definedName>
  </definedNames>
  <calcPr calcId="152511"/>
</workbook>
</file>

<file path=xl/calcChain.xml><?xml version="1.0" encoding="utf-8"?>
<calcChain xmlns="http://schemas.openxmlformats.org/spreadsheetml/2006/main">
  <c r="L16" i="1" l="1"/>
  <c r="L14" i="1"/>
  <c r="E28" i="2" l="1"/>
  <c r="E39" i="2"/>
  <c r="E49" i="2"/>
  <c r="E54" i="2"/>
  <c r="E63" i="2"/>
  <c r="E71" i="2" s="1"/>
  <c r="E46" i="2"/>
  <c r="E70" i="2"/>
  <c r="F68" i="2" l="1"/>
  <c r="R15" i="1" l="1"/>
  <c r="Q15" i="1"/>
  <c r="U9" i="1"/>
  <c r="V9" i="1" s="1"/>
  <c r="S15" i="1" l="1"/>
</calcChain>
</file>

<file path=xl/comments1.xml><?xml version="1.0" encoding="utf-8"?>
<comments xmlns="http://schemas.openxmlformats.org/spreadsheetml/2006/main">
  <authors>
    <author>Kathia</author>
  </authors>
  <commentList>
    <comment ref="D11" authorId="0" shapeId="0">
      <text>
        <r>
          <rPr>
            <b/>
            <sz val="9"/>
            <color indexed="81"/>
            <rFont val="Tahoma"/>
            <family val="2"/>
          </rPr>
          <t>Kathia:</t>
        </r>
        <r>
          <rPr>
            <sz val="9"/>
            <color indexed="81"/>
            <rFont val="Tahoma"/>
            <family val="2"/>
          </rPr>
          <t xml:space="preserve">
Porcentaje de funcionarios activos con el pago salarial que le corresponde aplicado</t>
        </r>
      </text>
    </comment>
    <comment ref="F11" authorId="0" shapeId="0">
      <text>
        <r>
          <rPr>
            <b/>
            <sz val="9"/>
            <color indexed="81"/>
            <rFont val="Tahoma"/>
            <family val="2"/>
          </rPr>
          <t>Kathia:</t>
        </r>
        <r>
          <rPr>
            <sz val="9"/>
            <color indexed="81"/>
            <rFont val="Tahoma"/>
            <family val="2"/>
          </rPr>
          <t xml:space="preserve">
Número de funcionarios (as) activos con el pago salarial que le corresponde aplicado/ Total de funcionarios</t>
        </r>
      </text>
    </comment>
    <comment ref="C12" authorId="0" shapeId="0">
      <text>
        <r>
          <rPr>
            <b/>
            <sz val="9"/>
            <color indexed="81"/>
            <rFont val="Tahoma"/>
            <family val="2"/>
          </rPr>
          <t>Kathia:</t>
        </r>
        <r>
          <rPr>
            <sz val="9"/>
            <color indexed="81"/>
            <rFont val="Tahoma"/>
            <family val="2"/>
          </rPr>
          <t xml:space="preserve">
</t>
        </r>
        <r>
          <rPr>
            <sz val="14"/>
            <color indexed="81"/>
            <rFont val="Tahoma"/>
            <family val="2"/>
          </rPr>
          <t>as dimensiones son temas priorizados identificados y programadas en el Diagnostico y Plan Anual de Capacitación (DAC) 2017
Capacitar a un total de 25 funcionarios en la dimensión estratégica, 25 funcionarios en la dimensión de habilidades blandas, 22 funcionarios en la dimensión instrumental y 30 funcionarios en la dimensión administrativa</t>
        </r>
      </text>
    </comment>
    <comment ref="D12" authorId="0" shapeId="0">
      <text>
        <r>
          <rPr>
            <b/>
            <sz val="9"/>
            <color indexed="81"/>
            <rFont val="Tahoma"/>
            <family val="2"/>
          </rPr>
          <t>Kathia:</t>
        </r>
        <r>
          <rPr>
            <sz val="9"/>
            <color indexed="81"/>
            <rFont val="Tahoma"/>
            <family val="2"/>
          </rPr>
          <t xml:space="preserve">
Porcentaje de avance en la ejecución del  Diagnóstico Anual de Capacitación (DAC)</t>
        </r>
      </text>
    </comment>
  </commentList>
</comments>
</file>

<file path=xl/sharedStrings.xml><?xml version="1.0" encoding="utf-8"?>
<sst xmlns="http://schemas.openxmlformats.org/spreadsheetml/2006/main" count="301" uniqueCount="154">
  <si>
    <t>Prioridades:</t>
  </si>
  <si>
    <t xml:space="preserve">• Los usuarios de agua para riego y piscicultura en el DRAT recibirán un servicio en cantidad, calidad y oportunidad que les permitirá una producción más segura en un marco de variabilidad y cambio climático.
• La información generada por las investigaciones hidrogeológicas será uno de los criterios que coadyuve en la toma de decisiones en materia de protección y uso del recurso hídrico en el país.
• La habilitación de infraestructura de riego y drenaje en las distintas regiones del país permitirá una mejor adaptación de los productores y productoras a un contexto de alta competitividad y vulnerabilidad climática.
• El desarrollo de proyectos de protección contra inundaciones en alianza con la CNE y con otras instituciones permitirá anticipar pérdidas económicas para los productores de zonas climáticamente vulnerables.
</t>
  </si>
  <si>
    <t>Objetivos Estratégicos:</t>
  </si>
  <si>
    <t xml:space="preserve">• Fortalecer la estructura y funcionamiento de la Institución para maximizar la eficiencia y la eficacia del accionar institucional.
• Aumentar la eficiencia en el funcionamiento de los sistemas de información institucional para fortalecer la transparencia y difusión del quehacer institucional.
• Fortalecer las capacidades técnicas institucionales para alcanzar los niveles de exigencia que demanda el reposicionamiento institucional propuesto.
• Mejorar la estrategia de coordinación y gestión institucional con actores públicos y privados para ejercer un liderazgo efectivo que contribuya a un mejor posicionamiento institucional.
• Fortalecer la estrategia de posicionamiento estratégico de la Institución para aumentar la generación de valor público en los ámbitos sustantivos institucionales.
• Lograr la sostenibilidad financiera de la Institución para asegurar la estabilidad institucional a largo plazo.
</t>
  </si>
  <si>
    <t>Unidad:</t>
  </si>
  <si>
    <t>Recursos Humanos</t>
  </si>
  <si>
    <t>Objetivo General</t>
  </si>
  <si>
    <t>Objetivo Específico</t>
  </si>
  <si>
    <t>Meta</t>
  </si>
  <si>
    <t>observaciones</t>
  </si>
  <si>
    <t>Resultado obtenido</t>
  </si>
  <si>
    <t>Resultado Numérico</t>
  </si>
  <si>
    <t>Porcentaje de avance</t>
  </si>
  <si>
    <t>Presupuesto (¢)</t>
  </si>
  <si>
    <t>Porcentaje (%)</t>
  </si>
  <si>
    <t>Descripción de la Meta</t>
  </si>
  <si>
    <t>Indicador</t>
  </si>
  <si>
    <t>Criterio</t>
  </si>
  <si>
    <t>Fórmula</t>
  </si>
  <si>
    <t>Unidad de medida</t>
  </si>
  <si>
    <t>Programación avance</t>
  </si>
  <si>
    <t>I</t>
  </si>
  <si>
    <t>II</t>
  </si>
  <si>
    <t>III</t>
  </si>
  <si>
    <t>IV</t>
  </si>
  <si>
    <t xml:space="preserve">Asignado </t>
  </si>
  <si>
    <t>Ejecutado</t>
  </si>
  <si>
    <t>Eficacia</t>
  </si>
  <si>
    <t>Porcentaje</t>
  </si>
  <si>
    <t xml:space="preserve">Eficacia </t>
  </si>
  <si>
    <t>Número de vacantes atendidas en el periodo en el tiempo solicitado/ Número de vacantes autorizadas no afectadas por la Directriz</t>
  </si>
  <si>
    <t>Porcentaje de pedimientos de personal gestionados durante el periodo de las plazas vacantes autorizadas</t>
  </si>
  <si>
    <t>Coordinadora:</t>
  </si>
  <si>
    <t>Ligia Suárez Maroto</t>
  </si>
  <si>
    <t>Dirección Administrativo Financiero</t>
  </si>
  <si>
    <t>Directora:</t>
  </si>
  <si>
    <t>Eugenia Elizondo Fallas</t>
  </si>
  <si>
    <t>Dirección:</t>
  </si>
  <si>
    <t>Salarios</t>
  </si>
  <si>
    <t xml:space="preserve">Total </t>
  </si>
  <si>
    <t>Sub Total</t>
  </si>
  <si>
    <t>documento</t>
  </si>
  <si>
    <t>Para verificar el logro de la meta se requiere un registro y control de las plazas vacantes que considere la fecha de vacante, la gestión ante la AP, autorización, gestión de dotación y momento en que se llena la plaza.  Se mide anualmente y la unidad reporta  mediante informe  trimestral a la Dirección con los datos obtenidos en el registro y control indicado considerando los aspectos positivos y negativos que inciden en el cumplimiento de la meta.</t>
  </si>
  <si>
    <t>Se debe presupuestar aquí lo correspondiente a seguros de riesgo del trabajo, prestaciones legales, subsidios, suplencias.   Para verificar la meta se realiza una conciliación mensual con la unidad de presupuesto y se hace un análisis de la ejecución presupuestaria en remuneraciones y proyección de requerimiento, así como ajustes en caso necesario. La meta se valora de forma trimestral y la unidad debe reportar  mediante informe  trimestral a la Dirección con los datos obtenidos en el análisis de conciliación y ejecución presupuestaria.</t>
  </si>
  <si>
    <t>Documento de Propuesta de Mejora en el Desempeño  presentado a la Gerencia</t>
  </si>
  <si>
    <t>Propuesta de Mejora en el Desempeño Presentado a la Gerencia</t>
  </si>
  <si>
    <t xml:space="preserve">La Propuesta debe considerar el análisis y propuesta de mejora en el desempeño para los casos que obtuvieron una calificación en la categoría de regular e insuficiente, la cual debe ser previamente coordinada con la jefatura respectiva.  Además debe considerar las propuestas para los casos  con calificación en las categorías de bueno a excelente, orientado a mantener mejora continua. </t>
  </si>
  <si>
    <t xml:space="preserve">Porcentaje de ejecución del Plan de Salud Ocupacional    </t>
  </si>
  <si>
    <t xml:space="preserve">Que para el periodo vigente se dote a la Institución de un nuevo Plan de Acción para la atención del Clima Organizacional </t>
  </si>
  <si>
    <t>Que  para el periodo vigente  se gestione la totalidad de los pedimientos de las plazas vacantes o nuevas autorizadas que se generen en el periodo.</t>
  </si>
  <si>
    <t>Que  para el periodo vigente  el 100% del personal de nuevo ingreso realice el programa de inducción</t>
  </si>
  <si>
    <t xml:space="preserve">Que para el periodo vigente se presente a la Gerencia una Propuesta de Mejora en el Desempeño producto de los resultados identificados en  Evaluación de desempeño del periodo </t>
  </si>
  <si>
    <t>Que para el periodo vigente se aplique el 100% del pago de los compromisos salariales que le corresponde a cada uno de los funcionarios de la institución.</t>
  </si>
  <si>
    <t>Descripción</t>
  </si>
  <si>
    <t>Partida</t>
  </si>
  <si>
    <t>Grupo SubPartida</t>
  </si>
  <si>
    <t>SubPartida</t>
  </si>
  <si>
    <t>Presupuesto Total</t>
  </si>
  <si>
    <t>Sueldos para Cargos Fijos</t>
  </si>
  <si>
    <t>0</t>
  </si>
  <si>
    <t>01</t>
  </si>
  <si>
    <t>Suplencias</t>
  </si>
  <si>
    <t>05</t>
  </si>
  <si>
    <t>Retribución por Años Servidos</t>
  </si>
  <si>
    <t>03</t>
  </si>
  <si>
    <t>Restric al Ejercicio Liberal de la Profe</t>
  </si>
  <si>
    <t>02</t>
  </si>
  <si>
    <t>Décimo Tercer Mes</t>
  </si>
  <si>
    <t>Salario Escolar</t>
  </si>
  <si>
    <t>04</t>
  </si>
  <si>
    <t>Otros incentivos salariales</t>
  </si>
  <si>
    <t>99</t>
  </si>
  <si>
    <t>Contribución Patr.al Seguro Salud CCSS</t>
  </si>
  <si>
    <t>Contribución Patronal al INA</t>
  </si>
  <si>
    <t>Contribución Patronal al FODESAF</t>
  </si>
  <si>
    <t>Contribución Patronal Banco Popular y De</t>
  </si>
  <si>
    <t>Contribución Patr. Seguro Pens. CCSS</t>
  </si>
  <si>
    <t>Aporte Patronal Rég. Oblig. Pens. Comple</t>
  </si>
  <si>
    <t>Aporte Patronal Fondo de Cap. Laboral</t>
  </si>
  <si>
    <t>Contrib.Patr. Otros Fondos Ad.Entes Pub</t>
  </si>
  <si>
    <t>Contrib.Patr.Otros Fondos Ad.Entes Priv</t>
  </si>
  <si>
    <t>Actividades de capacitación</t>
  </si>
  <si>
    <t>1</t>
  </si>
  <si>
    <t>07</t>
  </si>
  <si>
    <t>Actividades protocolarias y sociales</t>
  </si>
  <si>
    <t>Equipo de comunicación</t>
  </si>
  <si>
    <t>5</t>
  </si>
  <si>
    <t>Impresión, encuadernación y otros</t>
  </si>
  <si>
    <t>Becas a funcionarios</t>
  </si>
  <si>
    <t>6</t>
  </si>
  <si>
    <t>Servicios médicos y de laboratorio</t>
  </si>
  <si>
    <t>Transporte dentro del país</t>
  </si>
  <si>
    <t>Viáticos dentro del país</t>
  </si>
  <si>
    <t>Productos farmaceuticos y medicinales</t>
  </si>
  <si>
    <t>2</t>
  </si>
  <si>
    <t>Alimentos y bebidas</t>
  </si>
  <si>
    <t>Útiles y materiales médico, hospitalario</t>
  </si>
  <si>
    <t>Productos de papel cartón e impresos</t>
  </si>
  <si>
    <t>Textiles y vesturios</t>
  </si>
  <si>
    <t>Que se logre ejecutar al menos seis actividades contenidas en el Plan de Mejora del Clima con el fin de sensib</t>
  </si>
  <si>
    <t>Seguros</t>
  </si>
  <si>
    <t>06</t>
  </si>
  <si>
    <t>Mant. y rep. equipo computo y sist. info</t>
  </si>
  <si>
    <t>08</t>
  </si>
  <si>
    <t>Prestaciones legales</t>
  </si>
  <si>
    <t>Otras prestaciones</t>
  </si>
  <si>
    <t>Que se logre el 100% del pago de los compromisos salariales de la Institución.</t>
  </si>
  <si>
    <t>Que el 100% del personal de nuevo ingreso realice el programa de inducción</t>
  </si>
  <si>
    <t>Información</t>
  </si>
  <si>
    <t>Que  se gestione la totalidad de los pedimientos de las plazas vacantes autorizadas que se generen en el perio</t>
  </si>
  <si>
    <t>Otros servicios de gestión y apoyo</t>
  </si>
  <si>
    <t>Mantenimiento de edificios y locales</t>
  </si>
  <si>
    <t>Mat. y prod. eléct. telefónicos y comput</t>
  </si>
  <si>
    <t>Herramientas e instrumentos</t>
  </si>
  <si>
    <t>Maquinaria y equipo diverso</t>
  </si>
  <si>
    <t>Que se ejecuten en un 100% las acciones programadas en el  Plan de Salud Ocupacional</t>
  </si>
  <si>
    <t>Otras Remuneraciones</t>
  </si>
  <si>
    <t>SubTotal</t>
  </si>
  <si>
    <t xml:space="preserve">Planear y coordinar los procesos de desarrollo y fortalecimiento del clima laboral para promover la motivación e identificación del personal en el cumplimiento de los objetivos institucionales.
</t>
  </si>
  <si>
    <t xml:space="preserve">Coordinar y promover los procesos de planeamiento, inducción, reclutamiento y selección, capacitación, fortalecimiento de clima laboral y evaluación del personal para promover el desarrollo de las competencias y habilidades del capital humano que contribuya al logro de los objetivos  institucionales.
</t>
  </si>
  <si>
    <t>Facilitar el proceso de evaluación del desempeño del personal para desarrollar una mejora continua en el desempeño de los y las funcionarios (as)</t>
  </si>
  <si>
    <t>Facilitar la realización de propuestas en materia de salud ocupacional para brindar al personal condiciones de salud adecuadas  que permitan el desarrollo de las actividades institucionales.</t>
  </si>
  <si>
    <t>Coordinar y ejecutar las acciones de capacitación para potenciar y desarrollar las habilidades   del capital humano conforme a las necesidades y objetivos institucionales.</t>
  </si>
  <si>
    <t>redacción correcta en el POI 2018 es:</t>
  </si>
  <si>
    <t>Salarios en el POI</t>
  </si>
  <si>
    <t>Redacciones Correctas en el POI 2018, buscar la meta con esta redacción en los informes</t>
  </si>
  <si>
    <t>Redacción correcta en el POI 2018 es:</t>
  </si>
  <si>
    <t xml:space="preserve">Que para el periodo vigente  se ejecute un 50% el Plan de Salud Ocupacional   </t>
  </si>
  <si>
    <t>Total metas según contenido presupuestario:</t>
  </si>
  <si>
    <t>La unidad de RRHH debe señalar en el informe de seguimiento la cantidad de acciones del Plan de SO programadas a ejecutar en el 2018, siendo este el parámetro y criterio para valorar el avance en cada trimestre y resultado obtenido en el periodo (nivel de logro de la meta).  En cada trimestre la unidad reporta los avances obtenidos para la ejecución de la meta.  En el primer Informe de seguimiento o evaluación se deberá especificar la cantidad de acciones del Plan.</t>
  </si>
  <si>
    <t>Administrar el proceso de salarios de la institución para garantizar el pago oportuno y exacto  de las remuneraciones a funcionarios(as) en cumplimiento de la normativa vigente</t>
  </si>
  <si>
    <t>Que para el periodo vigente se ejecuten la totalidad de las actividades de capacitación sobre temas priorizados identificados y programadas en el Diagnóstico Anual de Capacitación (DAC).</t>
  </si>
  <si>
    <t>este contenido se incluyó en esta meta:</t>
  </si>
  <si>
    <t>La unidad no asigna contenido presupuestario a la siguiente meta:</t>
  </si>
  <si>
    <t>no se le asignó contenido presupuestario a esta meta en el POI Presupuesto, por lo tanto no se incluye en la matriz POI</t>
  </si>
  <si>
    <t xml:space="preserve"> Se ejecuten la totalidad de las actividades de capacitación sobre temas priorizados identificados y programadas en el Diagnóstico Anual de Capacitación (DAC).</t>
  </si>
  <si>
    <t xml:space="preserve">Porcentaje de avance en la ejecución del Plan de Acción para el mejoramiento del clima </t>
  </si>
  <si>
    <t>Número de actividades realizadas/ total de actividades en el Plan</t>
  </si>
  <si>
    <t>Plan Operativo Institucional por Unidad 2019</t>
  </si>
  <si>
    <t>Gestionar   la totalidad de los pedimientos de las plazas vacantes o nuevas autorizadas que se generen en el periodo.</t>
  </si>
  <si>
    <t>Aplicar el 100% del pago de los compromisos salariales que le corresponde a cada uno de los funcionarios de la institución.</t>
  </si>
  <si>
    <t>25 (estratégico)
25 (habilidad blanda)
22 (instrumental)
30 (Administrativa)</t>
  </si>
  <si>
    <t xml:space="preserve">unidad
</t>
  </si>
  <si>
    <t>Lograr un avance del 60% en la ejecución del Plan de Acción para la atención de necesidades  de Clima Organizacional al cierre del año</t>
  </si>
  <si>
    <t xml:space="preserve">Número de funcionarios con capacitación realizada por dimensión 
</t>
  </si>
  <si>
    <t>Cantidad de funcionarios capacitados al cierre del año  por dimensión: estratégicas, administrativas, habilidades blandas e instrumental conforme a la programación anual establecida</t>
  </si>
  <si>
    <t xml:space="preserve">Cantidad de acciones del Plan de Salud Ocupacional   realizadas/ total de acciones del Plan programadas para el periodo vigente. </t>
  </si>
  <si>
    <t>Capacitar  en las dimensiones estratégicas, habilidades blandas, instrumental y administrativas al total de funcionarios programados por dimensión</t>
  </si>
  <si>
    <t>Se realiza semestralmente un informe contabilizando las actividades del DAC realizadas, los temas o necesidades solicitadas por las unidades atendidas en el periodo de evaluación, horas  de capacitación recibidas por los funcionarias, que permita verificar la atención del diagnóstico, verificar las personas con capacitación, determinar nuevas necesidades. Se considera  un total de 25 funcionarios en la dimensión estratégica, 25 funcionarios en la dimensión de habilidades blandas, 22 funcionarios en la dimensión instrumental y 30 funcionarios en la dimensión administrativa.  Para valorar como meta atendida se requiere que se cumpla el total de funcionarios programados por dimensión, para certificar el logro la Unidad debe disponer de registros por curso y por dimensión, es posible que una misma persona participe en varias dimensiones, por este motivo la meta consiste en certificar el total de personas en cada dimensión independiente de si repite dimensiones</t>
  </si>
  <si>
    <t>Porcentaje de ejecución presupuestaria en la partida de remuneraciones por trimeste según requerimiento</t>
  </si>
  <si>
    <t>Presupuesto 2019  (colones)</t>
  </si>
  <si>
    <t xml:space="preserve">Que se facilite la realización de propuestas en materia de salud ocupacional para mejora de las condiciones laborales del personal
   </t>
  </si>
  <si>
    <t xml:space="preserve">Ejecutar los procesos de reclutamiento, selección e inducción para facilitar el recurso humano conforme al requerimiento y necesidades institucionales </t>
  </si>
  <si>
    <t>Monto total de presupuesto de remuneraciones ejecutado/ total de requerimiento de remuneraciones por trimestre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</si>
</sst>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13" x14ac:knownFonts="1">
    <font>
      <sz val="11"/>
      <color theme="1"/>
      <name val="Calibri"/>
      <family val="2"/>
      <scheme val="minor"/>
    </font>
    <font>
      <sz val="11"/>
      <color theme="1"/>
      <name val="Calibri"/>
      <family val="2"/>
      <scheme val="minor"/>
    </font>
    <font>
      <sz val="12"/>
      <color theme="1"/>
      <name val="Franklin Gothic Book"/>
      <family val="2"/>
    </font>
    <font>
      <sz val="12"/>
      <name val="Franklin Gothic Book"/>
      <family val="2"/>
    </font>
    <font>
      <sz val="14"/>
      <name val="Arial"/>
      <family val="2"/>
    </font>
    <font>
      <b/>
      <sz val="10"/>
      <name val="Arial"/>
      <family val="2"/>
    </font>
    <font>
      <b/>
      <i/>
      <sz val="10"/>
      <name val="Arial"/>
      <family val="2"/>
    </font>
    <font>
      <b/>
      <sz val="11"/>
      <color theme="1"/>
      <name val="Calibri"/>
      <family val="2"/>
      <scheme val="minor"/>
    </font>
    <font>
      <sz val="9"/>
      <color indexed="81"/>
      <name val="Tahoma"/>
      <family val="2"/>
    </font>
    <font>
      <b/>
      <sz val="9"/>
      <color indexed="81"/>
      <name val="Tahoma"/>
      <family val="2"/>
    </font>
    <font>
      <sz val="14"/>
      <color indexed="81"/>
      <name val="Tahoma"/>
      <family val="2"/>
    </font>
    <font>
      <b/>
      <sz val="12"/>
      <color theme="1"/>
      <name val="Franklin Gothic Book"/>
      <family val="2"/>
    </font>
    <font>
      <b/>
      <sz val="12"/>
      <name val="Franklin Gothic Book"/>
      <family val="2"/>
    </font>
  </fonts>
  <fills count="6">
    <fill>
      <patternFill patternType="none"/>
    </fill>
    <fill>
      <patternFill patternType="gray125"/>
    </fill>
    <fill>
      <patternFill patternType="solid">
        <fgColor theme="3" tint="0.79998168889431442"/>
        <bgColor indexed="64"/>
      </patternFill>
    </fill>
    <fill>
      <patternFill patternType="solid">
        <fgColor rgb="FFFFFFCC"/>
        <bgColor indexed="64"/>
      </patternFill>
    </fill>
    <fill>
      <patternFill patternType="solid">
        <fgColor theme="9" tint="0.79998168889431442"/>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25">
    <xf numFmtId="0" fontId="0" fillId="0" borderId="0" xfId="0"/>
    <xf numFmtId="0" fontId="2" fillId="0" borderId="0" xfId="0" applyFont="1"/>
    <xf numFmtId="0" fontId="2" fillId="0" borderId="1" xfId="0" applyFont="1" applyFill="1" applyBorder="1" applyAlignment="1">
      <alignment horizontal="justify" vertical="top" wrapText="1"/>
    </xf>
    <xf numFmtId="0" fontId="3" fillId="0" borderId="1" xfId="0" applyFont="1" applyFill="1" applyBorder="1" applyAlignment="1">
      <alignment horizontal="justify" vertical="top" wrapText="1"/>
    </xf>
    <xf numFmtId="9" fontId="3" fillId="0" borderId="1" xfId="0" applyNumberFormat="1" applyFont="1" applyFill="1" applyBorder="1" applyAlignment="1">
      <alignment horizontal="justify" vertical="top"/>
    </xf>
    <xf numFmtId="0" fontId="3" fillId="0" borderId="1" xfId="0" applyFont="1" applyFill="1" applyBorder="1" applyAlignment="1">
      <alignment horizontal="justify" vertical="top"/>
    </xf>
    <xf numFmtId="0" fontId="3" fillId="0" borderId="5" xfId="0" applyFont="1" applyFill="1" applyBorder="1" applyAlignment="1">
      <alignment horizontal="justify" vertical="top"/>
    </xf>
    <xf numFmtId="0" fontId="0" fillId="0" borderId="0" xfId="0" applyFill="1" applyBorder="1" applyAlignment="1">
      <alignment wrapText="1"/>
    </xf>
    <xf numFmtId="0" fontId="0" fillId="0" borderId="0" xfId="0" applyFill="1" applyBorder="1"/>
    <xf numFmtId="0" fontId="0" fillId="0" borderId="0" xfId="0" applyFill="1" applyBorder="1" applyAlignment="1">
      <alignment horizontal="center"/>
    </xf>
    <xf numFmtId="0" fontId="0" fillId="0" borderId="1" xfId="0" applyFill="1" applyBorder="1" applyAlignment="1">
      <alignment horizontal="center" wrapText="1"/>
    </xf>
    <xf numFmtId="0" fontId="0" fillId="0" borderId="1" xfId="0" applyFill="1" applyBorder="1" applyAlignment="1">
      <alignment horizontal="center" textRotation="90"/>
    </xf>
    <xf numFmtId="49" fontId="0" fillId="0" borderId="1" xfId="0" applyNumberFormat="1" applyFill="1" applyBorder="1" applyAlignment="1">
      <alignment wrapText="1"/>
    </xf>
    <xf numFmtId="49" fontId="0" fillId="0" borderId="1" xfId="0" applyNumberFormat="1" applyFill="1" applyBorder="1" applyAlignment="1">
      <alignment horizontal="center"/>
    </xf>
    <xf numFmtId="4" fontId="0" fillId="0" borderId="1" xfId="0" applyNumberFormat="1" applyFill="1" applyBorder="1"/>
    <xf numFmtId="49" fontId="5" fillId="0" borderId="1" xfId="0" applyNumberFormat="1" applyFont="1" applyFill="1" applyBorder="1" applyAlignment="1">
      <alignment vertical="top" wrapText="1"/>
    </xf>
    <xf numFmtId="0" fontId="0" fillId="0" borderId="1" xfId="0" applyFill="1" applyBorder="1" applyAlignment="1">
      <alignment vertical="top"/>
    </xf>
    <xf numFmtId="0" fontId="5" fillId="0" borderId="1" xfId="0" applyFont="1" applyFill="1" applyBorder="1" applyAlignment="1">
      <alignment vertical="top"/>
    </xf>
    <xf numFmtId="4" fontId="0" fillId="0" borderId="1" xfId="0" applyNumberFormat="1" applyFill="1" applyBorder="1" applyAlignment="1">
      <alignment vertical="top"/>
    </xf>
    <xf numFmtId="0" fontId="0" fillId="0" borderId="0" xfId="0" applyFill="1" applyBorder="1" applyAlignment="1">
      <alignment vertical="top" wrapText="1"/>
    </xf>
    <xf numFmtId="0" fontId="0" fillId="0" borderId="0" xfId="0" applyFill="1" applyBorder="1" applyAlignment="1">
      <alignment vertical="top"/>
    </xf>
    <xf numFmtId="0" fontId="6" fillId="0" borderId="0" xfId="0" applyFont="1" applyFill="1" applyBorder="1" applyAlignment="1">
      <alignment horizontal="left" wrapText="1"/>
    </xf>
    <xf numFmtId="4" fontId="0" fillId="4" borderId="1" xfId="0" applyNumberFormat="1" applyFill="1" applyBorder="1" applyAlignment="1">
      <alignment vertical="top"/>
    </xf>
    <xf numFmtId="0" fontId="0" fillId="0" borderId="0" xfId="0" applyAlignment="1">
      <alignment vertical="top" wrapText="1"/>
    </xf>
    <xf numFmtId="49" fontId="5" fillId="4" borderId="1" xfId="0" applyNumberFormat="1" applyFont="1" applyFill="1" applyBorder="1" applyAlignment="1">
      <alignment vertical="top" wrapText="1"/>
    </xf>
    <xf numFmtId="4" fontId="0" fillId="0" borderId="0" xfId="0" applyNumberFormat="1"/>
    <xf numFmtId="164" fontId="3" fillId="0" borderId="1" xfId="0" applyNumberFormat="1" applyFont="1" applyFill="1" applyBorder="1" applyAlignment="1">
      <alignment vertical="top" wrapText="1"/>
    </xf>
    <xf numFmtId="49" fontId="0" fillId="5" borderId="1" xfId="0" applyNumberFormat="1" applyFill="1" applyBorder="1" applyAlignment="1">
      <alignment wrapText="1"/>
    </xf>
    <xf numFmtId="49" fontId="0" fillId="5" borderId="1" xfId="0" applyNumberFormat="1" applyFill="1" applyBorder="1" applyAlignment="1">
      <alignment horizontal="center"/>
    </xf>
    <xf numFmtId="4" fontId="0" fillId="5" borderId="1" xfId="0" applyNumberFormat="1" applyFill="1" applyBorder="1"/>
    <xf numFmtId="49" fontId="7" fillId="0" borderId="3" xfId="0" applyNumberFormat="1" applyFont="1" applyFill="1" applyBorder="1" applyAlignment="1">
      <alignment vertical="top" wrapText="1"/>
    </xf>
    <xf numFmtId="0" fontId="11" fillId="0" borderId="0" xfId="0" applyFont="1" applyAlignment="1">
      <alignment horizontal="center"/>
    </xf>
    <xf numFmtId="0" fontId="2" fillId="0" borderId="0" xfId="0" applyFont="1" applyAlignment="1">
      <alignment horizontal="justify" vertical="top"/>
    </xf>
    <xf numFmtId="0" fontId="2" fillId="0" borderId="0" xfId="0" applyFont="1" applyAlignment="1">
      <alignment horizontal="center"/>
    </xf>
    <xf numFmtId="0" fontId="11" fillId="0" borderId="1" xfId="0" applyFont="1" applyBorder="1" applyAlignment="1">
      <alignment vertical="center"/>
    </xf>
    <xf numFmtId="0" fontId="11" fillId="0" borderId="1" xfId="0" applyFont="1" applyBorder="1" applyAlignment="1">
      <alignment vertical="center" wrapText="1"/>
    </xf>
    <xf numFmtId="0" fontId="12" fillId="0" borderId="0" xfId="0" applyFont="1"/>
    <xf numFmtId="0" fontId="12" fillId="0" borderId="0" xfId="0" applyFont="1" applyAlignment="1">
      <alignment wrapText="1"/>
    </xf>
    <xf numFmtId="0" fontId="3" fillId="0" borderId="0" xfId="0" applyFont="1" applyBorder="1" applyAlignment="1">
      <alignment horizontal="left" vertical="top" wrapText="1"/>
    </xf>
    <xf numFmtId="0" fontId="3" fillId="0" borderId="0" xfId="0" applyFont="1" applyBorder="1" applyAlignment="1">
      <alignment horizontal="justify" vertical="top" wrapText="1"/>
    </xf>
    <xf numFmtId="0" fontId="11" fillId="0" borderId="0" xfId="0" applyFont="1"/>
    <xf numFmtId="0" fontId="2" fillId="0" borderId="0" xfId="0" applyFont="1" applyAlignment="1">
      <alignment horizontal="right"/>
    </xf>
    <xf numFmtId="0" fontId="11" fillId="2" borderId="1" xfId="0" applyFont="1" applyFill="1" applyBorder="1" applyAlignment="1">
      <alignment horizontal="center" vertical="center" wrapText="1"/>
    </xf>
    <xf numFmtId="0" fontId="11" fillId="3" borderId="4" xfId="0" applyFont="1" applyFill="1" applyBorder="1" applyAlignment="1">
      <alignment horizontal="center" vertical="center" wrapText="1"/>
    </xf>
    <xf numFmtId="9" fontId="2" fillId="0" borderId="1" xfId="0" applyNumberFormat="1" applyFont="1" applyFill="1" applyBorder="1" applyAlignment="1">
      <alignment horizontal="justify" vertical="top" wrapText="1"/>
    </xf>
    <xf numFmtId="9" fontId="2" fillId="0" borderId="1" xfId="0" applyNumberFormat="1" applyFont="1" applyFill="1" applyBorder="1" applyAlignment="1">
      <alignment vertical="top" wrapText="1"/>
    </xf>
    <xf numFmtId="1" fontId="2" fillId="0" borderId="1" xfId="0" applyNumberFormat="1" applyFont="1" applyFill="1" applyBorder="1" applyAlignment="1">
      <alignment horizontal="center" vertical="top"/>
    </xf>
    <xf numFmtId="9" fontId="2" fillId="0" borderId="1" xfId="0" applyNumberFormat="1" applyFont="1" applyFill="1" applyBorder="1" applyAlignment="1">
      <alignment horizontal="center" vertical="top"/>
    </xf>
    <xf numFmtId="39" fontId="2" fillId="0" borderId="1" xfId="1" applyNumberFormat="1" applyFont="1" applyFill="1" applyBorder="1" applyAlignment="1">
      <alignment horizontal="center" vertical="top"/>
    </xf>
    <xf numFmtId="10" fontId="2" fillId="0" borderId="1" xfId="0" applyNumberFormat="1" applyFont="1" applyFill="1" applyBorder="1" applyAlignment="1">
      <alignment horizontal="center" vertical="top"/>
    </xf>
    <xf numFmtId="0" fontId="2" fillId="0" borderId="0" xfId="0" applyFont="1" applyFill="1"/>
    <xf numFmtId="0" fontId="2" fillId="0" borderId="2" xfId="0" applyFont="1" applyFill="1" applyBorder="1" applyAlignment="1">
      <alignment horizontal="justify" vertical="top" wrapText="1"/>
    </xf>
    <xf numFmtId="9" fontId="2" fillId="0" borderId="1" xfId="0" applyNumberFormat="1" applyFont="1" applyFill="1" applyBorder="1" applyAlignment="1">
      <alignment horizontal="justify" vertical="top"/>
    </xf>
    <xf numFmtId="1" fontId="3" fillId="0" borderId="1" xfId="0" applyNumberFormat="1" applyFont="1" applyFill="1" applyBorder="1" applyAlignment="1">
      <alignment horizontal="justify" vertical="top" wrapText="1"/>
    </xf>
    <xf numFmtId="1" fontId="3" fillId="0" borderId="1" xfId="0" applyNumberFormat="1" applyFont="1" applyFill="1" applyBorder="1" applyAlignment="1">
      <alignment horizontal="center" vertical="top"/>
    </xf>
    <xf numFmtId="9" fontId="3" fillId="0" borderId="1" xfId="0" applyNumberFormat="1" applyFont="1" applyFill="1" applyBorder="1" applyAlignment="1">
      <alignment horizontal="center" vertical="top"/>
    </xf>
    <xf numFmtId="39" fontId="3" fillId="0" borderId="1" xfId="1" applyNumberFormat="1" applyFont="1" applyFill="1" applyBorder="1" applyAlignment="1">
      <alignment horizontal="center" vertical="top"/>
    </xf>
    <xf numFmtId="10" fontId="3" fillId="0" borderId="1" xfId="0" applyNumberFormat="1" applyFont="1" applyFill="1" applyBorder="1" applyAlignment="1">
      <alignment horizontal="center" vertical="top"/>
    </xf>
    <xf numFmtId="0" fontId="3" fillId="0" borderId="0" xfId="0" applyFont="1" applyFill="1"/>
    <xf numFmtId="0" fontId="2" fillId="0" borderId="0" xfId="0" applyFont="1" applyFill="1" applyBorder="1"/>
    <xf numFmtId="0" fontId="2" fillId="0" borderId="0" xfId="0" applyFont="1" applyFill="1" applyBorder="1" applyAlignment="1">
      <alignment horizontal="justify" vertical="top" wrapText="1"/>
    </xf>
    <xf numFmtId="0" fontId="3" fillId="0" borderId="0" xfId="0" applyFont="1" applyFill="1" applyBorder="1" applyAlignment="1">
      <alignment horizontal="justify" vertical="top" wrapText="1"/>
    </xf>
    <xf numFmtId="0" fontId="3" fillId="0" borderId="0" xfId="0" applyFont="1" applyFill="1" applyBorder="1" applyAlignment="1">
      <alignment horizontal="justify" vertical="top"/>
    </xf>
    <xf numFmtId="0" fontId="2" fillId="0" borderId="0" xfId="0" applyFont="1" applyFill="1" applyBorder="1" applyAlignment="1">
      <alignment horizontal="justify" vertical="top"/>
    </xf>
    <xf numFmtId="164" fontId="12" fillId="0" borderId="1" xfId="0" applyNumberFormat="1" applyFont="1" applyBorder="1" applyAlignment="1">
      <alignment vertical="top" wrapText="1"/>
    </xf>
    <xf numFmtId="1" fontId="2" fillId="0" borderId="5" xfId="0" applyNumberFormat="1" applyFont="1" applyFill="1" applyBorder="1" applyAlignment="1">
      <alignment horizontal="justify" vertical="top" wrapText="1"/>
    </xf>
    <xf numFmtId="0" fontId="2" fillId="0" borderId="0" xfId="0" applyFont="1" applyBorder="1"/>
    <xf numFmtId="0" fontId="2" fillId="0" borderId="0" xfId="0" applyFont="1" applyBorder="1" applyAlignment="1">
      <alignment vertical="top" wrapText="1"/>
    </xf>
    <xf numFmtId="0" fontId="3" fillId="0" borderId="0" xfId="0" applyFont="1" applyBorder="1" applyAlignment="1">
      <alignment vertical="top" wrapText="1"/>
    </xf>
    <xf numFmtId="0" fontId="2" fillId="0" borderId="0" xfId="0" applyFont="1" applyBorder="1" applyAlignment="1">
      <alignment horizontal="justify" vertical="top"/>
    </xf>
    <xf numFmtId="0" fontId="2" fillId="0" borderId="0" xfId="0" applyFont="1" applyBorder="1" applyAlignment="1">
      <alignment horizontal="center" vertical="top" wrapText="1"/>
    </xf>
    <xf numFmtId="0" fontId="2" fillId="0" borderId="0" xfId="0" applyFont="1" applyBorder="1" applyAlignment="1">
      <alignment horizontal="center" vertical="top"/>
    </xf>
    <xf numFmtId="0" fontId="11" fillId="0" borderId="5" xfId="0" applyFont="1" applyBorder="1" applyAlignment="1">
      <alignment horizontal="justify" vertical="center" wrapText="1"/>
    </xf>
    <xf numFmtId="0" fontId="2" fillId="0" borderId="1" xfId="0" applyFont="1" applyBorder="1" applyAlignment="1">
      <alignment horizontal="center" vertical="top"/>
    </xf>
    <xf numFmtId="39" fontId="2" fillId="0" borderId="1" xfId="1" applyNumberFormat="1" applyFont="1" applyBorder="1" applyAlignment="1">
      <alignment horizontal="center" vertical="top"/>
    </xf>
    <xf numFmtId="0" fontId="3" fillId="0" borderId="0" xfId="0" applyFont="1" applyAlignment="1">
      <alignment horizontal="justify" vertical="top"/>
    </xf>
    <xf numFmtId="0" fontId="3" fillId="0" borderId="0" xfId="0" applyFont="1"/>
    <xf numFmtId="0" fontId="2" fillId="0" borderId="0" xfId="0" applyFont="1" applyAlignment="1">
      <alignment horizontal="right" vertical="top"/>
    </xf>
    <xf numFmtId="0" fontId="2" fillId="0" borderId="0" xfId="0" applyFont="1" applyAlignment="1">
      <alignment vertical="top" wrapText="1"/>
    </xf>
    <xf numFmtId="0" fontId="3" fillId="0" borderId="0" xfId="0" applyFont="1" applyAlignment="1">
      <alignment vertical="top" wrapText="1"/>
    </xf>
    <xf numFmtId="0" fontId="2" fillId="0" borderId="0" xfId="0" applyFont="1" applyAlignment="1">
      <alignment horizontal="right" vertical="top" wrapText="1"/>
    </xf>
    <xf numFmtId="0" fontId="2" fillId="0" borderId="0" xfId="0" applyFont="1" applyAlignment="1">
      <alignment horizontal="justify" vertical="top" wrapText="1"/>
    </xf>
    <xf numFmtId="0" fontId="2" fillId="0" borderId="0" xfId="0" applyFont="1" applyAlignment="1">
      <alignment wrapText="1"/>
    </xf>
    <xf numFmtId="0" fontId="3" fillId="0" borderId="0" xfId="0" applyFont="1" applyAlignment="1">
      <alignment wrapText="1"/>
    </xf>
    <xf numFmtId="0" fontId="2" fillId="0" borderId="0" xfId="0" applyFont="1" applyAlignment="1">
      <alignment horizontal="right" wrapText="1"/>
    </xf>
    <xf numFmtId="0" fontId="2" fillId="5" borderId="1" xfId="0" applyFont="1" applyFill="1" applyBorder="1" applyAlignment="1">
      <alignment horizontal="justify" vertical="top" wrapText="1"/>
    </xf>
    <xf numFmtId="0" fontId="2" fillId="5" borderId="5" xfId="0" applyFont="1" applyFill="1" applyBorder="1" applyAlignment="1">
      <alignment horizontal="justify" vertical="top" wrapText="1"/>
    </xf>
    <xf numFmtId="9" fontId="2" fillId="5" borderId="1" xfId="0" applyNumberFormat="1" applyFont="1" applyFill="1" applyBorder="1" applyAlignment="1">
      <alignment horizontal="justify" vertical="top"/>
    </xf>
    <xf numFmtId="1" fontId="2" fillId="5" borderId="1" xfId="2" applyNumberFormat="1" applyFont="1" applyFill="1" applyBorder="1" applyAlignment="1">
      <alignment horizontal="justify" vertical="top" wrapText="1"/>
    </xf>
    <xf numFmtId="164" fontId="3" fillId="5" borderId="2" xfId="0" applyNumberFormat="1" applyFont="1" applyFill="1" applyBorder="1" applyAlignment="1">
      <alignment vertical="top" wrapText="1"/>
    </xf>
    <xf numFmtId="0" fontId="3" fillId="5" borderId="1" xfId="0" applyFont="1" applyFill="1" applyBorder="1" applyAlignment="1">
      <alignment horizontal="justify" vertical="top" wrapText="1"/>
    </xf>
    <xf numFmtId="0" fontId="3" fillId="5" borderId="6" xfId="0" applyFont="1" applyFill="1" applyBorder="1" applyAlignment="1">
      <alignment horizontal="justify" vertical="top" wrapText="1"/>
    </xf>
    <xf numFmtId="9" fontId="3" fillId="5" borderId="1" xfId="0" applyNumberFormat="1" applyFont="1" applyFill="1" applyBorder="1" applyAlignment="1">
      <alignment horizontal="justify" vertical="top"/>
    </xf>
    <xf numFmtId="0" fontId="3" fillId="5" borderId="1" xfId="0" applyFont="1" applyFill="1" applyBorder="1" applyAlignment="1">
      <alignment horizontal="justify" vertical="top"/>
    </xf>
    <xf numFmtId="1" fontId="3" fillId="5" borderId="1" xfId="0" applyNumberFormat="1" applyFont="1" applyFill="1" applyBorder="1" applyAlignment="1">
      <alignment horizontal="justify" vertical="top"/>
    </xf>
    <xf numFmtId="0" fontId="3" fillId="5" borderId="5" xfId="0" applyFont="1" applyFill="1" applyBorder="1" applyAlignment="1">
      <alignment horizontal="justify" vertical="top" wrapText="1"/>
    </xf>
    <xf numFmtId="0" fontId="2" fillId="5" borderId="5" xfId="0" applyFont="1" applyFill="1" applyBorder="1" applyAlignment="1">
      <alignment horizontal="justify" vertical="top"/>
    </xf>
    <xf numFmtId="0" fontId="2" fillId="5" borderId="1" xfId="0" applyFont="1" applyFill="1" applyBorder="1" applyAlignment="1">
      <alignment horizontal="justify" vertical="top"/>
    </xf>
    <xf numFmtId="0" fontId="11" fillId="0" borderId="1" xfId="0" applyFont="1" applyFill="1" applyBorder="1" applyAlignment="1">
      <alignment horizontal="center" vertical="top" wrapText="1"/>
    </xf>
    <xf numFmtId="0" fontId="11" fillId="0" borderId="1" xfId="0" applyFont="1" applyBorder="1" applyAlignment="1">
      <alignment horizontal="center"/>
    </xf>
    <xf numFmtId="0" fontId="11" fillId="0" borderId="1" xfId="0" applyFont="1" applyBorder="1" applyAlignment="1">
      <alignment horizontal="center" vertical="top" wrapText="1"/>
    </xf>
    <xf numFmtId="0" fontId="11" fillId="0" borderId="0" xfId="0" applyFont="1" applyAlignment="1">
      <alignment horizontal="center"/>
    </xf>
    <xf numFmtId="0" fontId="3" fillId="0" borderId="1" xfId="0" applyFont="1" applyBorder="1" applyAlignment="1">
      <alignment horizontal="left" vertical="top" wrapText="1"/>
    </xf>
    <xf numFmtId="0" fontId="11" fillId="2" borderId="1" xfId="0" applyFont="1" applyFill="1" applyBorder="1" applyAlignment="1">
      <alignment horizontal="center" vertical="center" wrapText="1"/>
    </xf>
    <xf numFmtId="0" fontId="11" fillId="2" borderId="1" xfId="0" applyFont="1" applyFill="1" applyBorder="1" applyAlignment="1">
      <alignment horizontal="center" wrapText="1"/>
    </xf>
    <xf numFmtId="4" fontId="11" fillId="2" borderId="1" xfId="0" applyNumberFormat="1" applyFont="1" applyFill="1" applyBorder="1" applyAlignment="1">
      <alignment horizontal="center" vertical="center" wrapText="1"/>
    </xf>
    <xf numFmtId="0" fontId="12" fillId="0" borderId="6" xfId="0" applyFont="1" applyBorder="1" applyAlignment="1">
      <alignment horizontal="left"/>
    </xf>
    <xf numFmtId="0" fontId="11" fillId="0" borderId="7" xfId="0" applyFont="1" applyBorder="1" applyAlignment="1">
      <alignment horizontal="left"/>
    </xf>
    <xf numFmtId="0" fontId="2" fillId="0" borderId="2" xfId="0" applyFont="1" applyFill="1" applyBorder="1" applyAlignment="1">
      <alignment horizontal="justify" vertical="top" wrapText="1"/>
    </xf>
    <xf numFmtId="0" fontId="2" fillId="0" borderId="3" xfId="0" applyFont="1" applyFill="1" applyBorder="1" applyAlignment="1">
      <alignment horizontal="justify" vertical="top" wrapText="1"/>
    </xf>
    <xf numFmtId="0" fontId="2" fillId="0" borderId="4" xfId="0" applyFont="1" applyFill="1" applyBorder="1" applyAlignment="1">
      <alignment horizontal="justify" vertical="top" wrapText="1"/>
    </xf>
    <xf numFmtId="0" fontId="11" fillId="3" borderId="1"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1" fillId="2" borderId="2" xfId="0" applyFont="1" applyFill="1" applyBorder="1" applyAlignment="1">
      <alignment horizontal="center" wrapText="1"/>
    </xf>
    <xf numFmtId="0" fontId="11" fillId="2" borderId="3" xfId="0" applyFont="1" applyFill="1" applyBorder="1" applyAlignment="1">
      <alignment horizontal="center" wrapText="1"/>
    </xf>
    <xf numFmtId="0" fontId="11" fillId="2" borderId="4" xfId="0" applyFont="1" applyFill="1" applyBorder="1" applyAlignment="1">
      <alignment horizontal="center" wrapText="1"/>
    </xf>
    <xf numFmtId="0" fontId="0" fillId="4" borderId="0" xfId="0" applyFill="1" applyAlignment="1">
      <alignment horizontal="center" wrapText="1"/>
    </xf>
    <xf numFmtId="49" fontId="0" fillId="4" borderId="8" xfId="0" applyNumberFormat="1" applyFill="1" applyBorder="1" applyAlignment="1">
      <alignment horizontal="center"/>
    </xf>
    <xf numFmtId="49" fontId="0" fillId="4" borderId="0" xfId="0" applyNumberFormat="1" applyFill="1" applyBorder="1" applyAlignment="1">
      <alignment horizontal="center"/>
    </xf>
    <xf numFmtId="49" fontId="4" fillId="0" borderId="0" xfId="0" applyNumberFormat="1" applyFont="1" applyFill="1" applyBorder="1" applyAlignment="1">
      <alignment horizontal="center"/>
    </xf>
    <xf numFmtId="0" fontId="4" fillId="0" borderId="0" xfId="0" applyFont="1" applyFill="1" applyBorder="1" applyAlignment="1">
      <alignment horizontal="center"/>
    </xf>
    <xf numFmtId="0" fontId="0" fillId="4" borderId="0" xfId="0" applyFill="1" applyAlignment="1">
      <alignment horizontal="center" vertical="top" wrapText="1"/>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24"/>
  <sheetViews>
    <sheetView tabSelected="1" topLeftCell="B3" zoomScale="54" zoomScaleNormal="54" zoomScaleSheetLayoutView="44" workbookViewId="0">
      <selection activeCell="C9" sqref="C9:C13"/>
    </sheetView>
  </sheetViews>
  <sheetFormatPr baseColWidth="10" defaultColWidth="11.42578125" defaultRowHeight="16.5" x14ac:dyDescent="0.3"/>
  <cols>
    <col min="1" max="1" width="30.85546875" style="1" customWidth="1"/>
    <col min="2" max="2" width="50" style="1" customWidth="1"/>
    <col min="3" max="3" width="40.140625" style="76" customWidth="1"/>
    <col min="4" max="4" width="42.5703125" style="1" customWidth="1"/>
    <col min="5" max="5" width="13.5703125" style="1" customWidth="1"/>
    <col min="6" max="6" width="41.140625" style="1" customWidth="1"/>
    <col min="7" max="7" width="17.140625" style="1" customWidth="1"/>
    <col min="8" max="8" width="9.7109375" style="1" customWidth="1"/>
    <col min="9" max="9" width="10.42578125" style="1" customWidth="1"/>
    <col min="10" max="10" width="9.7109375" style="1" customWidth="1"/>
    <col min="11" max="11" width="22" style="41" customWidth="1"/>
    <col min="12" max="12" width="40.7109375" style="41" customWidth="1"/>
    <col min="13" max="13" width="112.7109375" style="32" customWidth="1"/>
    <col min="14" max="14" width="55.7109375" style="1" hidden="1" customWidth="1"/>
    <col min="15" max="16" width="16.5703125" style="1" hidden="1" customWidth="1"/>
    <col min="17" max="17" width="18.5703125" style="1" hidden="1" customWidth="1"/>
    <col min="18" max="18" width="17.140625" style="1" hidden="1" customWidth="1"/>
    <col min="19" max="19" width="26.42578125" style="1" hidden="1" customWidth="1"/>
    <col min="20" max="20" width="35.28515625" style="1" customWidth="1"/>
    <col min="21" max="21" width="11.42578125" style="1" hidden="1" customWidth="1"/>
    <col min="22" max="22" width="5.85546875" style="1" hidden="1" customWidth="1"/>
    <col min="23" max="16384" width="11.42578125" style="1"/>
  </cols>
  <sheetData>
    <row r="1" spans="1:23" ht="33.75" customHeight="1" x14ac:dyDescent="0.3">
      <c r="A1" s="101" t="s">
        <v>138</v>
      </c>
      <c r="B1" s="101"/>
      <c r="C1" s="101"/>
      <c r="D1" s="101"/>
      <c r="E1" s="101"/>
      <c r="F1" s="101"/>
      <c r="G1" s="101"/>
      <c r="H1" s="101"/>
      <c r="I1" s="101"/>
      <c r="J1" s="101"/>
      <c r="K1" s="101"/>
      <c r="L1" s="31"/>
      <c r="N1" s="33"/>
      <c r="O1" s="33"/>
      <c r="P1" s="33"/>
      <c r="Q1" s="33"/>
      <c r="R1" s="33"/>
      <c r="S1" s="33"/>
    </row>
    <row r="2" spans="1:23" ht="101.25" customHeight="1" x14ac:dyDescent="0.3">
      <c r="A2" s="34" t="s">
        <v>0</v>
      </c>
      <c r="B2" s="102" t="s">
        <v>1</v>
      </c>
      <c r="C2" s="102"/>
      <c r="D2" s="102"/>
      <c r="E2" s="102"/>
      <c r="F2" s="102"/>
      <c r="G2" s="102"/>
      <c r="H2" s="102"/>
      <c r="I2" s="102"/>
      <c r="J2" s="102"/>
      <c r="K2" s="102"/>
      <c r="L2" s="102"/>
      <c r="M2" s="102"/>
    </row>
    <row r="3" spans="1:23" ht="105.75" customHeight="1" x14ac:dyDescent="0.3">
      <c r="A3" s="35" t="s">
        <v>2</v>
      </c>
      <c r="B3" s="102" t="s">
        <v>3</v>
      </c>
      <c r="C3" s="102"/>
      <c r="D3" s="102"/>
      <c r="E3" s="102"/>
      <c r="F3" s="102"/>
      <c r="G3" s="102"/>
      <c r="H3" s="102"/>
      <c r="I3" s="102"/>
      <c r="J3" s="102"/>
      <c r="K3" s="102"/>
      <c r="L3" s="102"/>
      <c r="M3" s="102"/>
    </row>
    <row r="4" spans="1:23" ht="42" customHeight="1" x14ac:dyDescent="0.3">
      <c r="A4" s="36" t="s">
        <v>37</v>
      </c>
      <c r="B4" s="37" t="s">
        <v>34</v>
      </c>
      <c r="C4" s="36" t="s">
        <v>35</v>
      </c>
      <c r="D4" s="106" t="s">
        <v>36</v>
      </c>
      <c r="E4" s="106"/>
      <c r="G4" s="38"/>
      <c r="H4" s="38"/>
      <c r="I4" s="38"/>
      <c r="J4" s="38"/>
      <c r="K4" s="38"/>
      <c r="L4" s="38"/>
      <c r="M4" s="39"/>
    </row>
    <row r="5" spans="1:23" ht="19.5" customHeight="1" x14ac:dyDescent="0.3">
      <c r="A5" s="40" t="s">
        <v>4</v>
      </c>
      <c r="B5" s="40" t="s">
        <v>5</v>
      </c>
      <c r="C5" s="40" t="s">
        <v>32</v>
      </c>
      <c r="D5" s="107" t="s">
        <v>33</v>
      </c>
      <c r="E5" s="107"/>
    </row>
    <row r="6" spans="1:23" ht="16.5" customHeight="1" x14ac:dyDescent="0.3">
      <c r="A6" s="103" t="s">
        <v>6</v>
      </c>
      <c r="B6" s="103" t="s">
        <v>7</v>
      </c>
      <c r="C6" s="104" t="s">
        <v>8</v>
      </c>
      <c r="D6" s="104"/>
      <c r="E6" s="104"/>
      <c r="F6" s="104"/>
      <c r="G6" s="104"/>
      <c r="H6" s="104"/>
      <c r="I6" s="104"/>
      <c r="J6" s="104"/>
      <c r="K6" s="104"/>
      <c r="L6" s="116" t="s">
        <v>150</v>
      </c>
      <c r="M6" s="105" t="s">
        <v>9</v>
      </c>
      <c r="N6" s="112" t="s">
        <v>10</v>
      </c>
      <c r="O6" s="112" t="s">
        <v>11</v>
      </c>
      <c r="P6" s="112" t="s">
        <v>12</v>
      </c>
      <c r="Q6" s="111" t="s">
        <v>13</v>
      </c>
      <c r="R6" s="111"/>
      <c r="S6" s="112" t="s">
        <v>14</v>
      </c>
    </row>
    <row r="7" spans="1:23" ht="37.5" customHeight="1" x14ac:dyDescent="0.3">
      <c r="A7" s="103"/>
      <c r="B7" s="103"/>
      <c r="C7" s="115" t="s">
        <v>15</v>
      </c>
      <c r="D7" s="103" t="s">
        <v>16</v>
      </c>
      <c r="E7" s="103" t="s">
        <v>17</v>
      </c>
      <c r="F7" s="103" t="s">
        <v>18</v>
      </c>
      <c r="G7" s="103" t="s">
        <v>19</v>
      </c>
      <c r="H7" s="103" t="s">
        <v>20</v>
      </c>
      <c r="I7" s="103"/>
      <c r="J7" s="103"/>
      <c r="K7" s="103"/>
      <c r="L7" s="117"/>
      <c r="M7" s="105"/>
      <c r="N7" s="113"/>
      <c r="O7" s="113"/>
      <c r="P7" s="113"/>
      <c r="Q7" s="111"/>
      <c r="R7" s="111"/>
      <c r="S7" s="113"/>
    </row>
    <row r="8" spans="1:23" ht="16.5" customHeight="1" x14ac:dyDescent="0.3">
      <c r="A8" s="103"/>
      <c r="B8" s="103"/>
      <c r="C8" s="115"/>
      <c r="D8" s="103"/>
      <c r="E8" s="103"/>
      <c r="F8" s="103"/>
      <c r="G8" s="103"/>
      <c r="H8" s="42" t="s">
        <v>21</v>
      </c>
      <c r="I8" s="42" t="s">
        <v>22</v>
      </c>
      <c r="J8" s="42" t="s">
        <v>23</v>
      </c>
      <c r="K8" s="42" t="s">
        <v>24</v>
      </c>
      <c r="L8" s="118"/>
      <c r="M8" s="105"/>
      <c r="N8" s="114"/>
      <c r="O8" s="114"/>
      <c r="P8" s="114"/>
      <c r="Q8" s="43" t="s">
        <v>25</v>
      </c>
      <c r="R8" s="43" t="s">
        <v>26</v>
      </c>
      <c r="S8" s="114"/>
    </row>
    <row r="9" spans="1:23" s="50" customFormat="1" ht="176.25" customHeight="1" x14ac:dyDescent="0.3">
      <c r="A9" s="108" t="s">
        <v>119</v>
      </c>
      <c r="B9" s="2" t="s">
        <v>118</v>
      </c>
      <c r="C9" s="90" t="s">
        <v>143</v>
      </c>
      <c r="D9" s="91" t="s">
        <v>136</v>
      </c>
      <c r="E9" s="90" t="s">
        <v>27</v>
      </c>
      <c r="F9" s="90" t="s">
        <v>137</v>
      </c>
      <c r="G9" s="90" t="s">
        <v>41</v>
      </c>
      <c r="H9" s="92"/>
      <c r="I9" s="93"/>
      <c r="J9" s="94"/>
      <c r="K9" s="92">
        <v>0.6</v>
      </c>
      <c r="L9" s="89">
        <v>1900000</v>
      </c>
      <c r="M9" s="44"/>
      <c r="N9" s="45"/>
      <c r="O9" s="46"/>
      <c r="P9" s="47"/>
      <c r="Q9" s="48"/>
      <c r="R9" s="48"/>
      <c r="S9" s="49"/>
      <c r="U9" s="50">
        <f>167*25%</f>
        <v>41.75</v>
      </c>
      <c r="V9" s="50">
        <f>+U9*4</f>
        <v>167</v>
      </c>
    </row>
    <row r="10" spans="1:23" s="50" customFormat="1" ht="138.75" customHeight="1" x14ac:dyDescent="0.3">
      <c r="A10" s="109"/>
      <c r="B10" s="51" t="s">
        <v>152</v>
      </c>
      <c r="C10" s="90" t="s">
        <v>139</v>
      </c>
      <c r="D10" s="95" t="s">
        <v>31</v>
      </c>
      <c r="E10" s="90" t="s">
        <v>27</v>
      </c>
      <c r="F10" s="90" t="s">
        <v>30</v>
      </c>
      <c r="G10" s="90" t="s">
        <v>28</v>
      </c>
      <c r="H10" s="92"/>
      <c r="I10" s="92"/>
      <c r="J10" s="92"/>
      <c r="K10" s="92">
        <v>1</v>
      </c>
      <c r="L10" s="89">
        <v>2500000</v>
      </c>
      <c r="M10" s="44" t="s">
        <v>42</v>
      </c>
      <c r="N10" s="45"/>
      <c r="O10" s="47"/>
      <c r="P10" s="47"/>
      <c r="Q10" s="48"/>
      <c r="R10" s="48"/>
      <c r="S10" s="49"/>
    </row>
    <row r="11" spans="1:23" s="50" customFormat="1" ht="186.75" customHeight="1" x14ac:dyDescent="0.3">
      <c r="A11" s="109"/>
      <c r="B11" s="51" t="s">
        <v>130</v>
      </c>
      <c r="C11" s="90" t="s">
        <v>140</v>
      </c>
      <c r="D11" s="90" t="s">
        <v>149</v>
      </c>
      <c r="E11" s="90" t="s">
        <v>27</v>
      </c>
      <c r="F11" s="93" t="s">
        <v>153</v>
      </c>
      <c r="G11" s="90" t="s">
        <v>28</v>
      </c>
      <c r="H11" s="92">
        <v>1</v>
      </c>
      <c r="I11" s="92">
        <v>1</v>
      </c>
      <c r="J11" s="92">
        <v>1</v>
      </c>
      <c r="K11" s="92">
        <v>1</v>
      </c>
      <c r="L11" s="89">
        <v>43500000</v>
      </c>
      <c r="M11" s="44" t="s">
        <v>43</v>
      </c>
      <c r="N11" s="45"/>
      <c r="O11" s="47"/>
      <c r="P11" s="47"/>
      <c r="Q11" s="48"/>
      <c r="R11" s="48"/>
      <c r="S11" s="49"/>
    </row>
    <row r="12" spans="1:23" s="50" customFormat="1" ht="299.25" customHeight="1" x14ac:dyDescent="0.3">
      <c r="A12" s="109"/>
      <c r="B12" s="51" t="s">
        <v>122</v>
      </c>
      <c r="C12" s="85" t="s">
        <v>147</v>
      </c>
      <c r="D12" s="86" t="s">
        <v>145</v>
      </c>
      <c r="E12" s="85" t="s">
        <v>27</v>
      </c>
      <c r="F12" s="85" t="s">
        <v>144</v>
      </c>
      <c r="G12" s="85" t="s">
        <v>142</v>
      </c>
      <c r="H12" s="87"/>
      <c r="I12" s="87"/>
      <c r="J12" s="87"/>
      <c r="K12" s="88" t="s">
        <v>141</v>
      </c>
      <c r="L12" s="89">
        <v>11700000</v>
      </c>
      <c r="M12" s="52" t="s">
        <v>148</v>
      </c>
      <c r="N12" s="45"/>
      <c r="O12" s="47"/>
      <c r="P12" s="47"/>
      <c r="Q12" s="48"/>
      <c r="R12" s="48"/>
      <c r="S12" s="49"/>
    </row>
    <row r="13" spans="1:23" s="50" customFormat="1" ht="169.5" customHeight="1" x14ac:dyDescent="0.3">
      <c r="A13" s="110"/>
      <c r="B13" s="2" t="s">
        <v>121</v>
      </c>
      <c r="C13" s="85" t="s">
        <v>151</v>
      </c>
      <c r="D13" s="96" t="s">
        <v>47</v>
      </c>
      <c r="E13" s="97" t="s">
        <v>29</v>
      </c>
      <c r="F13" s="97" t="s">
        <v>146</v>
      </c>
      <c r="G13" s="85" t="s">
        <v>28</v>
      </c>
      <c r="H13" s="97"/>
      <c r="I13" s="97"/>
      <c r="J13" s="97"/>
      <c r="K13" s="87">
        <v>0.5</v>
      </c>
      <c r="L13" s="89">
        <v>12300000</v>
      </c>
      <c r="M13" s="2" t="s">
        <v>129</v>
      </c>
      <c r="N13" s="53"/>
      <c r="O13" s="54"/>
      <c r="P13" s="55"/>
      <c r="Q13" s="56"/>
      <c r="R13" s="56"/>
      <c r="S13" s="57"/>
      <c r="T13" s="58"/>
      <c r="U13" s="58"/>
      <c r="V13" s="58"/>
      <c r="W13" s="58"/>
    </row>
    <row r="14" spans="1:23" s="50" customFormat="1" ht="18" customHeight="1" x14ac:dyDescent="0.3">
      <c r="A14" s="59"/>
      <c r="B14" s="60"/>
      <c r="C14" s="61"/>
      <c r="D14" s="62"/>
      <c r="E14" s="62"/>
      <c r="F14" s="62"/>
      <c r="G14" s="60"/>
      <c r="H14" s="63"/>
      <c r="I14" s="63"/>
      <c r="J14" s="98" t="s">
        <v>40</v>
      </c>
      <c r="K14" s="98"/>
      <c r="L14" s="64">
        <f>SUM(L9:L13)</f>
        <v>71900000</v>
      </c>
      <c r="M14" s="60"/>
      <c r="N14" s="65"/>
      <c r="O14" s="46"/>
      <c r="P14" s="47"/>
      <c r="Q14" s="48"/>
      <c r="R14" s="48"/>
      <c r="S14" s="49"/>
    </row>
    <row r="15" spans="1:23" x14ac:dyDescent="0.3">
      <c r="A15" s="66"/>
      <c r="B15" s="67"/>
      <c r="C15" s="68"/>
      <c r="D15" s="69"/>
      <c r="E15" s="70"/>
      <c r="F15" s="71"/>
      <c r="G15" s="70"/>
      <c r="H15" s="71"/>
      <c r="I15" s="71"/>
      <c r="J15" s="99" t="s">
        <v>38</v>
      </c>
      <c r="K15" s="99"/>
      <c r="L15" s="64">
        <v>108256545.98</v>
      </c>
      <c r="M15" s="69"/>
      <c r="N15" s="72"/>
      <c r="O15" s="73"/>
      <c r="P15" s="73"/>
      <c r="Q15" s="74">
        <f>SUM(Q9:Q13)</f>
        <v>0</v>
      </c>
      <c r="R15" s="74">
        <f>SUM(R9:R13)</f>
        <v>0</v>
      </c>
      <c r="S15" s="49" t="e">
        <f t="shared" ref="S15" si="0">+R15/Q15</f>
        <v>#DIV/0!</v>
      </c>
    </row>
    <row r="16" spans="1:23" ht="38.25" customHeight="1" x14ac:dyDescent="0.3">
      <c r="A16" s="66"/>
      <c r="B16" s="75" t="s">
        <v>128</v>
      </c>
      <c r="C16" s="32">
        <v>5</v>
      </c>
      <c r="D16" s="69"/>
      <c r="E16" s="69"/>
      <c r="F16" s="69"/>
      <c r="G16" s="69"/>
      <c r="H16" s="69"/>
      <c r="I16" s="69"/>
      <c r="J16" s="100" t="s">
        <v>39</v>
      </c>
      <c r="K16" s="100"/>
      <c r="L16" s="64">
        <f>SUM(L14:L15)</f>
        <v>180156545.98000002</v>
      </c>
      <c r="M16" s="69"/>
      <c r="N16" s="40"/>
      <c r="O16" s="32"/>
      <c r="P16" s="32"/>
      <c r="Q16" s="32"/>
      <c r="R16" s="32"/>
      <c r="S16" s="32"/>
    </row>
    <row r="17" spans="1:19" x14ac:dyDescent="0.3">
      <c r="B17" s="32"/>
      <c r="E17" s="32"/>
      <c r="F17" s="32"/>
      <c r="G17" s="32"/>
      <c r="H17" s="32"/>
      <c r="I17" s="32"/>
      <c r="J17" s="32"/>
      <c r="K17" s="77"/>
      <c r="L17" s="77"/>
      <c r="N17" s="32"/>
      <c r="O17" s="32"/>
      <c r="P17" s="32"/>
      <c r="Q17" s="32"/>
      <c r="R17" s="32"/>
      <c r="S17" s="32"/>
    </row>
    <row r="18" spans="1:19" x14ac:dyDescent="0.3">
      <c r="A18" s="78"/>
      <c r="B18" s="78"/>
      <c r="C18" s="79"/>
      <c r="D18" s="78"/>
      <c r="E18" s="78"/>
      <c r="F18" s="78"/>
      <c r="G18" s="78"/>
      <c r="H18" s="78"/>
      <c r="I18" s="78"/>
      <c r="J18" s="78"/>
      <c r="K18" s="80"/>
      <c r="L18" s="80"/>
      <c r="M18" s="81"/>
      <c r="N18" s="78"/>
      <c r="O18" s="78"/>
      <c r="P18" s="78"/>
      <c r="Q18" s="78"/>
      <c r="R18" s="78"/>
      <c r="S18" s="78"/>
    </row>
    <row r="19" spans="1:19" x14ac:dyDescent="0.3">
      <c r="A19" s="78"/>
      <c r="B19" s="78"/>
      <c r="C19" s="79"/>
      <c r="D19" s="78"/>
      <c r="E19" s="78"/>
      <c r="F19" s="78"/>
      <c r="G19" s="78"/>
      <c r="H19" s="78"/>
      <c r="I19" s="78"/>
      <c r="J19" s="78"/>
      <c r="K19" s="80"/>
      <c r="L19" s="80"/>
      <c r="M19" s="81"/>
      <c r="N19" s="78"/>
      <c r="O19" s="78"/>
      <c r="P19" s="78"/>
      <c r="Q19" s="78"/>
      <c r="R19" s="78"/>
      <c r="S19" s="78"/>
    </row>
    <row r="20" spans="1:19" x14ac:dyDescent="0.3">
      <c r="A20" s="78"/>
      <c r="B20" s="78"/>
      <c r="C20" s="79"/>
      <c r="D20" s="78"/>
      <c r="E20" s="78"/>
      <c r="F20" s="78"/>
      <c r="G20" s="78"/>
      <c r="H20" s="78"/>
      <c r="I20" s="78"/>
      <c r="J20" s="78"/>
      <c r="K20" s="80"/>
      <c r="L20" s="64">
        <v>180156545.97999999</v>
      </c>
      <c r="M20" s="81"/>
      <c r="N20" s="78"/>
      <c r="O20" s="78"/>
      <c r="P20" s="78"/>
      <c r="Q20" s="78"/>
      <c r="R20" s="78"/>
      <c r="S20" s="78"/>
    </row>
    <row r="21" spans="1:19" x14ac:dyDescent="0.3">
      <c r="A21" s="78"/>
      <c r="B21" s="78"/>
      <c r="C21" s="79"/>
      <c r="D21" s="78"/>
      <c r="E21" s="78"/>
      <c r="F21" s="78"/>
      <c r="G21" s="78"/>
      <c r="H21" s="78"/>
      <c r="I21" s="78"/>
      <c r="J21" s="78"/>
      <c r="K21" s="80"/>
      <c r="L21" s="80"/>
      <c r="M21" s="81"/>
      <c r="N21" s="78"/>
      <c r="O21" s="78"/>
      <c r="P21" s="78"/>
      <c r="Q21" s="78"/>
      <c r="R21" s="78"/>
      <c r="S21" s="78"/>
    </row>
    <row r="22" spans="1:19" x14ac:dyDescent="0.3">
      <c r="A22" s="82"/>
      <c r="B22" s="82"/>
      <c r="C22" s="83"/>
      <c r="D22" s="82"/>
      <c r="E22" s="82"/>
      <c r="F22" s="82"/>
      <c r="G22" s="82"/>
      <c r="H22" s="82"/>
      <c r="I22" s="82"/>
      <c r="J22" s="82"/>
      <c r="K22" s="84"/>
      <c r="L22" s="84"/>
      <c r="M22" s="81"/>
      <c r="N22" s="82"/>
      <c r="O22" s="82"/>
      <c r="P22" s="82"/>
      <c r="Q22" s="82"/>
      <c r="R22" s="82"/>
      <c r="S22" s="82"/>
    </row>
    <row r="23" spans="1:19" x14ac:dyDescent="0.3">
      <c r="A23" s="82"/>
      <c r="B23" s="82"/>
      <c r="C23" s="83"/>
      <c r="D23" s="82"/>
      <c r="E23" s="82"/>
      <c r="F23" s="82"/>
      <c r="G23" s="82"/>
      <c r="H23" s="82"/>
      <c r="I23" s="82"/>
      <c r="J23" s="82"/>
      <c r="K23" s="84"/>
      <c r="L23" s="84"/>
      <c r="M23" s="81"/>
      <c r="N23" s="82"/>
      <c r="O23" s="82"/>
      <c r="P23" s="82"/>
      <c r="Q23" s="82"/>
      <c r="R23" s="82"/>
      <c r="S23" s="82"/>
    </row>
    <row r="24" spans="1:19" x14ac:dyDescent="0.3">
      <c r="A24" s="82"/>
      <c r="B24" s="82"/>
      <c r="C24" s="83"/>
      <c r="D24" s="82"/>
      <c r="E24" s="82"/>
      <c r="F24" s="82"/>
      <c r="G24" s="82"/>
      <c r="H24" s="82"/>
      <c r="I24" s="82"/>
      <c r="J24" s="82"/>
      <c r="K24" s="84"/>
      <c r="L24" s="84"/>
      <c r="M24" s="81"/>
      <c r="N24" s="82"/>
      <c r="O24" s="82"/>
      <c r="P24" s="82"/>
      <c r="Q24" s="82"/>
      <c r="R24" s="82"/>
      <c r="S24" s="82"/>
    </row>
  </sheetData>
  <mergeCells count="25">
    <mergeCell ref="Q6:R7"/>
    <mergeCell ref="S6:S8"/>
    <mergeCell ref="C7:C8"/>
    <mergeCell ref="D7:D8"/>
    <mergeCell ref="E7:E8"/>
    <mergeCell ref="F7:F8"/>
    <mergeCell ref="G7:G8"/>
    <mergeCell ref="N6:N8"/>
    <mergeCell ref="O6:O8"/>
    <mergeCell ref="P6:P8"/>
    <mergeCell ref="L6:L8"/>
    <mergeCell ref="J14:K14"/>
    <mergeCell ref="J15:K15"/>
    <mergeCell ref="J16:K16"/>
    <mergeCell ref="A1:K1"/>
    <mergeCell ref="B2:M2"/>
    <mergeCell ref="B3:M3"/>
    <mergeCell ref="A6:A8"/>
    <mergeCell ref="B6:B8"/>
    <mergeCell ref="C6:K6"/>
    <mergeCell ref="M6:M8"/>
    <mergeCell ref="H7:K7"/>
    <mergeCell ref="D4:E4"/>
    <mergeCell ref="D5:E5"/>
    <mergeCell ref="A9:A13"/>
  </mergeCells>
  <printOptions horizontalCentered="1"/>
  <pageMargins left="0.39370078740157483" right="0.39370078740157483" top="0.39370078740157483" bottom="0.39370078740157483" header="0.11811023622047245" footer="0.11811023622047245"/>
  <pageSetup scale="38"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topLeftCell="A35" workbookViewId="0">
      <selection activeCell="E46" sqref="E46"/>
    </sheetView>
  </sheetViews>
  <sheetFormatPr baseColWidth="10" defaultRowHeight="15" x14ac:dyDescent="0.25"/>
  <cols>
    <col min="1" max="1" width="44.85546875" customWidth="1"/>
    <col min="2" max="2" width="7.42578125" customWidth="1"/>
    <col min="3" max="3" width="8" customWidth="1"/>
    <col min="4" max="4" width="6.140625" customWidth="1"/>
    <col min="5" max="5" width="17.140625" bestFit="1" customWidth="1"/>
    <col min="6" max="6" width="26.7109375" customWidth="1"/>
    <col min="10" max="10" width="22" customWidth="1"/>
  </cols>
  <sheetData>
    <row r="1" spans="1:6" ht="18" x14ac:dyDescent="0.25">
      <c r="A1" s="122" t="s">
        <v>5</v>
      </c>
      <c r="B1" s="123"/>
      <c r="C1" s="123"/>
      <c r="D1" s="123"/>
      <c r="E1" s="123"/>
    </row>
    <row r="2" spans="1:6" ht="60" x14ac:dyDescent="0.25">
      <c r="A2" s="7"/>
      <c r="B2" s="8"/>
      <c r="C2" s="8"/>
      <c r="D2" s="9"/>
      <c r="E2" s="8"/>
      <c r="F2" s="23" t="s">
        <v>125</v>
      </c>
    </row>
    <row r="3" spans="1:6" ht="15" customHeight="1" x14ac:dyDescent="0.25">
      <c r="A3" s="10" t="s">
        <v>53</v>
      </c>
      <c r="B3" s="11" t="s">
        <v>54</v>
      </c>
      <c r="C3" s="11" t="s">
        <v>55</v>
      </c>
      <c r="D3" s="11" t="s">
        <v>56</v>
      </c>
      <c r="E3" s="10" t="s">
        <v>57</v>
      </c>
    </row>
    <row r="4" spans="1:6" ht="15" customHeight="1" x14ac:dyDescent="0.25">
      <c r="A4" s="12" t="s">
        <v>58</v>
      </c>
      <c r="B4" s="13" t="s">
        <v>59</v>
      </c>
      <c r="C4" s="13" t="s">
        <v>60</v>
      </c>
      <c r="D4" s="13" t="s">
        <v>60</v>
      </c>
      <c r="E4" s="14">
        <v>30956847.210000001</v>
      </c>
    </row>
    <row r="5" spans="1:6" ht="15" customHeight="1" x14ac:dyDescent="0.25">
      <c r="A5" s="12" t="s">
        <v>61</v>
      </c>
      <c r="B5" s="13" t="s">
        <v>59</v>
      </c>
      <c r="C5" s="13" t="s">
        <v>60</v>
      </c>
      <c r="D5" s="13" t="s">
        <v>62</v>
      </c>
      <c r="E5" s="14">
        <v>2625100</v>
      </c>
    </row>
    <row r="6" spans="1:6" ht="15" customHeight="1" x14ac:dyDescent="0.25">
      <c r="A6" s="12" t="s">
        <v>63</v>
      </c>
      <c r="B6" s="13" t="s">
        <v>59</v>
      </c>
      <c r="C6" s="13" t="s">
        <v>64</v>
      </c>
      <c r="D6" s="13" t="s">
        <v>60</v>
      </c>
      <c r="E6" s="14">
        <v>15925453.82</v>
      </c>
    </row>
    <row r="7" spans="1:6" ht="15" customHeight="1" x14ac:dyDescent="0.25">
      <c r="A7" s="12" t="s">
        <v>65</v>
      </c>
      <c r="B7" s="13" t="s">
        <v>59</v>
      </c>
      <c r="C7" s="13" t="s">
        <v>64</v>
      </c>
      <c r="D7" s="13" t="s">
        <v>66</v>
      </c>
      <c r="E7" s="14">
        <v>14252189.810000001</v>
      </c>
    </row>
    <row r="8" spans="1:6" ht="15" customHeight="1" x14ac:dyDescent="0.25">
      <c r="A8" s="12" t="s">
        <v>67</v>
      </c>
      <c r="B8" s="13" t="s">
        <v>59</v>
      </c>
      <c r="C8" s="13" t="s">
        <v>64</v>
      </c>
      <c r="D8" s="13" t="s">
        <v>64</v>
      </c>
      <c r="E8" s="14">
        <v>6187109.1900000004</v>
      </c>
    </row>
    <row r="9" spans="1:6" ht="15" customHeight="1" x14ac:dyDescent="0.25">
      <c r="A9" s="12" t="s">
        <v>68</v>
      </c>
      <c r="B9" s="13" t="s">
        <v>59</v>
      </c>
      <c r="C9" s="13" t="s">
        <v>64</v>
      </c>
      <c r="D9" s="13" t="s">
        <v>69</v>
      </c>
      <c r="E9" s="14">
        <v>5700081.4100000001</v>
      </c>
    </row>
    <row r="10" spans="1:6" ht="15" customHeight="1" x14ac:dyDescent="0.25">
      <c r="A10" s="12" t="s">
        <v>70</v>
      </c>
      <c r="B10" s="13" t="s">
        <v>59</v>
      </c>
      <c r="C10" s="13" t="s">
        <v>64</v>
      </c>
      <c r="D10" s="13" t="s">
        <v>71</v>
      </c>
      <c r="E10" s="14">
        <v>4788608</v>
      </c>
    </row>
    <row r="11" spans="1:6" ht="15" customHeight="1" x14ac:dyDescent="0.25">
      <c r="A11" s="12" t="s">
        <v>72</v>
      </c>
      <c r="B11" s="13" t="s">
        <v>59</v>
      </c>
      <c r="C11" s="13" t="s">
        <v>69</v>
      </c>
      <c r="D11" s="13" t="s">
        <v>60</v>
      </c>
      <c r="E11" s="14">
        <v>6875390.75</v>
      </c>
    </row>
    <row r="12" spans="1:6" ht="15" customHeight="1" x14ac:dyDescent="0.25">
      <c r="A12" s="12" t="s">
        <v>73</v>
      </c>
      <c r="B12" s="13" t="s">
        <v>59</v>
      </c>
      <c r="C12" s="13" t="s">
        <v>69</v>
      </c>
      <c r="D12" s="13" t="s">
        <v>64</v>
      </c>
      <c r="E12" s="14">
        <v>1113724.2</v>
      </c>
    </row>
    <row r="13" spans="1:6" ht="15" customHeight="1" x14ac:dyDescent="0.25">
      <c r="A13" s="12" t="s">
        <v>74</v>
      </c>
      <c r="B13" s="13" t="s">
        <v>59</v>
      </c>
      <c r="C13" s="13" t="s">
        <v>69</v>
      </c>
      <c r="D13" s="13" t="s">
        <v>69</v>
      </c>
      <c r="E13" s="14">
        <v>3712414.01</v>
      </c>
    </row>
    <row r="14" spans="1:6" ht="15" customHeight="1" x14ac:dyDescent="0.25">
      <c r="A14" s="12" t="s">
        <v>75</v>
      </c>
      <c r="B14" s="13" t="s">
        <v>59</v>
      </c>
      <c r="C14" s="13" t="s">
        <v>69</v>
      </c>
      <c r="D14" s="13" t="s">
        <v>62</v>
      </c>
      <c r="E14" s="14">
        <v>185620.7</v>
      </c>
    </row>
    <row r="15" spans="1:6" ht="15" customHeight="1" x14ac:dyDescent="0.25">
      <c r="A15" s="12" t="s">
        <v>76</v>
      </c>
      <c r="B15" s="13" t="s">
        <v>59</v>
      </c>
      <c r="C15" s="13" t="s">
        <v>62</v>
      </c>
      <c r="D15" s="13" t="s">
        <v>60</v>
      </c>
      <c r="E15" s="14">
        <v>3771812.64</v>
      </c>
    </row>
    <row r="16" spans="1:6" ht="15" customHeight="1" x14ac:dyDescent="0.25">
      <c r="A16" s="12" t="s">
        <v>77</v>
      </c>
      <c r="B16" s="13" t="s">
        <v>59</v>
      </c>
      <c r="C16" s="13" t="s">
        <v>62</v>
      </c>
      <c r="D16" s="13" t="s">
        <v>66</v>
      </c>
      <c r="E16" s="14">
        <v>1113724.2</v>
      </c>
    </row>
    <row r="17" spans="1:10" ht="15" customHeight="1" x14ac:dyDescent="0.25">
      <c r="A17" s="12" t="s">
        <v>78</v>
      </c>
      <c r="B17" s="13" t="s">
        <v>59</v>
      </c>
      <c r="C17" s="13" t="s">
        <v>62</v>
      </c>
      <c r="D17" s="13" t="s">
        <v>64</v>
      </c>
      <c r="E17" s="14">
        <v>2227448.41</v>
      </c>
    </row>
    <row r="18" spans="1:10" ht="15" customHeight="1" x14ac:dyDescent="0.25">
      <c r="A18" s="12" t="s">
        <v>79</v>
      </c>
      <c r="B18" s="13" t="s">
        <v>59</v>
      </c>
      <c r="C18" s="13" t="s">
        <v>62</v>
      </c>
      <c r="D18" s="13" t="s">
        <v>69</v>
      </c>
      <c r="E18" s="14">
        <v>185620.7</v>
      </c>
    </row>
    <row r="19" spans="1:10" ht="15" customHeight="1" x14ac:dyDescent="0.25">
      <c r="A19" s="12" t="s">
        <v>80</v>
      </c>
      <c r="B19" s="13" t="s">
        <v>59</v>
      </c>
      <c r="C19" s="13" t="s">
        <v>62</v>
      </c>
      <c r="D19" s="13" t="s">
        <v>62</v>
      </c>
      <c r="E19" s="14">
        <v>3957433.34</v>
      </c>
    </row>
    <row r="20" spans="1:10" ht="15" customHeight="1" x14ac:dyDescent="0.25">
      <c r="A20" s="15" t="s">
        <v>38</v>
      </c>
      <c r="B20" s="16"/>
      <c r="C20" s="17"/>
      <c r="D20" s="16"/>
      <c r="E20" s="22">
        <v>103578578.39</v>
      </c>
      <c r="F20" t="s">
        <v>124</v>
      </c>
    </row>
    <row r="21" spans="1:10" ht="15" customHeight="1" x14ac:dyDescent="0.25">
      <c r="A21" s="19"/>
      <c r="B21" s="20"/>
      <c r="C21" s="20"/>
      <c r="D21" s="20"/>
      <c r="E21" s="20"/>
    </row>
    <row r="22" spans="1:10" ht="15" customHeight="1" x14ac:dyDescent="0.25">
      <c r="A22" s="12" t="s">
        <v>81</v>
      </c>
      <c r="B22" s="13" t="s">
        <v>82</v>
      </c>
      <c r="C22" s="13" t="s">
        <v>83</v>
      </c>
      <c r="D22" s="13" t="s">
        <v>60</v>
      </c>
      <c r="E22" s="14">
        <v>13000000</v>
      </c>
    </row>
    <row r="23" spans="1:10" ht="15" customHeight="1" x14ac:dyDescent="0.25">
      <c r="A23" s="27" t="s">
        <v>81</v>
      </c>
      <c r="B23" s="28" t="s">
        <v>82</v>
      </c>
      <c r="C23" s="28" t="s">
        <v>83</v>
      </c>
      <c r="D23" s="28" t="s">
        <v>60</v>
      </c>
      <c r="E23" s="29">
        <v>6000000</v>
      </c>
    </row>
    <row r="24" spans="1:10" ht="15" customHeight="1" x14ac:dyDescent="0.25">
      <c r="A24" s="12" t="s">
        <v>84</v>
      </c>
      <c r="B24" s="13" t="s">
        <v>82</v>
      </c>
      <c r="C24" s="13" t="s">
        <v>83</v>
      </c>
      <c r="D24" s="13" t="s">
        <v>66</v>
      </c>
      <c r="E24" s="14">
        <v>500000</v>
      </c>
    </row>
    <row r="25" spans="1:10" ht="15" customHeight="1" x14ac:dyDescent="0.25">
      <c r="A25" s="12" t="s">
        <v>85</v>
      </c>
      <c r="B25" s="13" t="s">
        <v>86</v>
      </c>
      <c r="C25" s="13" t="s">
        <v>60</v>
      </c>
      <c r="D25" s="13" t="s">
        <v>64</v>
      </c>
      <c r="E25" s="14">
        <v>500000</v>
      </c>
    </row>
    <row r="26" spans="1:10" ht="27" customHeight="1" x14ac:dyDescent="0.25">
      <c r="A26" s="12" t="s">
        <v>87</v>
      </c>
      <c r="B26" s="13" t="s">
        <v>82</v>
      </c>
      <c r="C26" s="13" t="s">
        <v>64</v>
      </c>
      <c r="D26" s="13" t="s">
        <v>64</v>
      </c>
      <c r="E26" s="14">
        <v>400000</v>
      </c>
      <c r="F26" s="23" t="s">
        <v>123</v>
      </c>
      <c r="G26" s="119" t="s">
        <v>131</v>
      </c>
      <c r="H26" s="119"/>
      <c r="I26" s="119"/>
      <c r="J26" s="119"/>
    </row>
    <row r="27" spans="1:10" ht="15" customHeight="1" x14ac:dyDescent="0.25">
      <c r="A27" s="12" t="s">
        <v>88</v>
      </c>
      <c r="B27" s="13" t="s">
        <v>89</v>
      </c>
      <c r="C27" s="13" t="s">
        <v>66</v>
      </c>
      <c r="D27" s="13" t="s">
        <v>60</v>
      </c>
      <c r="E27" s="14">
        <v>2000000</v>
      </c>
    </row>
    <row r="28" spans="1:10" ht="63.75" customHeight="1" x14ac:dyDescent="0.25">
      <c r="A28" s="30" t="s">
        <v>135</v>
      </c>
      <c r="E28" s="25">
        <f>SUM(E22:E27)</f>
        <v>22400000</v>
      </c>
      <c r="F28" s="120" t="s">
        <v>132</v>
      </c>
      <c r="G28" s="121"/>
      <c r="H28" s="121"/>
      <c r="I28" s="121"/>
      <c r="J28" s="121"/>
    </row>
    <row r="29" spans="1:10" ht="28.5" customHeight="1" x14ac:dyDescent="0.25">
      <c r="A29" s="15"/>
      <c r="B29" s="16"/>
      <c r="C29" s="17"/>
      <c r="D29" s="16"/>
      <c r="E29" s="18"/>
      <c r="F29" s="23" t="s">
        <v>123</v>
      </c>
      <c r="G29" s="119" t="s">
        <v>131</v>
      </c>
      <c r="H29" s="119"/>
      <c r="I29" s="119"/>
      <c r="J29" s="119"/>
    </row>
    <row r="30" spans="1:10" ht="15" customHeight="1" x14ac:dyDescent="0.25">
      <c r="A30" s="19"/>
      <c r="B30" s="20"/>
      <c r="C30" s="20"/>
      <c r="D30" s="20"/>
      <c r="E30" s="20"/>
    </row>
    <row r="31" spans="1:10" ht="15" customHeight="1" x14ac:dyDescent="0.25">
      <c r="A31" s="12" t="s">
        <v>90</v>
      </c>
      <c r="B31" s="13" t="s">
        <v>82</v>
      </c>
      <c r="C31" s="13" t="s">
        <v>69</v>
      </c>
      <c r="D31" s="13" t="s">
        <v>60</v>
      </c>
      <c r="E31" s="14">
        <v>7000000</v>
      </c>
    </row>
    <row r="32" spans="1:10" ht="15" customHeight="1" x14ac:dyDescent="0.25">
      <c r="A32" s="12" t="s">
        <v>91</v>
      </c>
      <c r="B32" s="13" t="s">
        <v>82</v>
      </c>
      <c r="C32" s="13" t="s">
        <v>62</v>
      </c>
      <c r="D32" s="13" t="s">
        <v>60</v>
      </c>
      <c r="E32" s="14">
        <v>25000</v>
      </c>
    </row>
    <row r="33" spans="1:10" ht="15" customHeight="1" x14ac:dyDescent="0.25">
      <c r="A33" s="12" t="s">
        <v>92</v>
      </c>
      <c r="B33" s="13" t="s">
        <v>82</v>
      </c>
      <c r="C33" s="13" t="s">
        <v>62</v>
      </c>
      <c r="D33" s="13" t="s">
        <v>66</v>
      </c>
      <c r="E33" s="14">
        <v>60000</v>
      </c>
    </row>
    <row r="34" spans="1:10" ht="15" customHeight="1" x14ac:dyDescent="0.25">
      <c r="A34" s="12" t="s">
        <v>93</v>
      </c>
      <c r="B34" s="13" t="s">
        <v>94</v>
      </c>
      <c r="C34" s="13" t="s">
        <v>60</v>
      </c>
      <c r="D34" s="13" t="s">
        <v>66</v>
      </c>
      <c r="E34" s="14">
        <v>800000</v>
      </c>
    </row>
    <row r="35" spans="1:10" ht="15" customHeight="1" x14ac:dyDescent="0.25">
      <c r="A35" s="12" t="s">
        <v>95</v>
      </c>
      <c r="B35" s="13" t="s">
        <v>94</v>
      </c>
      <c r="C35" s="13" t="s">
        <v>66</v>
      </c>
      <c r="D35" s="13" t="s">
        <v>64</v>
      </c>
      <c r="E35" s="14">
        <v>200000</v>
      </c>
    </row>
    <row r="36" spans="1:10" ht="15" customHeight="1" x14ac:dyDescent="0.25">
      <c r="A36" s="12" t="s">
        <v>96</v>
      </c>
      <c r="B36" s="13" t="s">
        <v>94</v>
      </c>
      <c r="C36" s="13" t="s">
        <v>71</v>
      </c>
      <c r="D36" s="13" t="s">
        <v>66</v>
      </c>
      <c r="E36" s="14">
        <v>500000</v>
      </c>
    </row>
    <row r="37" spans="1:10" ht="15" customHeight="1" x14ac:dyDescent="0.25">
      <c r="A37" s="12" t="s">
        <v>97</v>
      </c>
      <c r="B37" s="13" t="s">
        <v>94</v>
      </c>
      <c r="C37" s="13" t="s">
        <v>71</v>
      </c>
      <c r="D37" s="13" t="s">
        <v>64</v>
      </c>
      <c r="E37" s="14">
        <v>400000</v>
      </c>
    </row>
    <row r="38" spans="1:10" ht="15" customHeight="1" x14ac:dyDescent="0.25">
      <c r="A38" s="12" t="s">
        <v>98</v>
      </c>
      <c r="B38" s="13" t="s">
        <v>94</v>
      </c>
      <c r="C38" s="13" t="s">
        <v>71</v>
      </c>
      <c r="D38" s="13" t="s">
        <v>69</v>
      </c>
      <c r="E38" s="14">
        <v>1000000</v>
      </c>
    </row>
    <row r="39" spans="1:10" ht="45" customHeight="1" x14ac:dyDescent="0.25">
      <c r="A39" s="15" t="s">
        <v>99</v>
      </c>
      <c r="B39" s="16"/>
      <c r="C39" s="17"/>
      <c r="D39" s="16"/>
      <c r="E39" s="22">
        <f>SUM(E31:E38)</f>
        <v>9985000</v>
      </c>
      <c r="F39" s="23" t="s">
        <v>123</v>
      </c>
      <c r="G39" s="119" t="s">
        <v>48</v>
      </c>
      <c r="H39" s="119"/>
      <c r="I39" s="119"/>
      <c r="J39" s="119"/>
    </row>
    <row r="40" spans="1:10" ht="15" customHeight="1" x14ac:dyDescent="0.25">
      <c r="A40" s="19"/>
      <c r="B40" s="20"/>
      <c r="C40" s="20"/>
      <c r="D40" s="20"/>
      <c r="E40" s="20"/>
    </row>
    <row r="41" spans="1:10" ht="15" customHeight="1" x14ac:dyDescent="0.25">
      <c r="A41" s="12" t="s">
        <v>100</v>
      </c>
      <c r="B41" s="13" t="s">
        <v>82</v>
      </c>
      <c r="C41" s="13" t="s">
        <v>101</v>
      </c>
      <c r="D41" s="13" t="s">
        <v>60</v>
      </c>
      <c r="E41" s="14">
        <v>26935827</v>
      </c>
    </row>
    <row r="42" spans="1:10" ht="15" customHeight="1" x14ac:dyDescent="0.25">
      <c r="A42" s="27" t="s">
        <v>116</v>
      </c>
      <c r="B42" s="28" t="s">
        <v>59</v>
      </c>
      <c r="C42" s="28" t="s">
        <v>71</v>
      </c>
      <c r="D42" s="28" t="s">
        <v>71</v>
      </c>
      <c r="E42" s="29">
        <v>3500000</v>
      </c>
    </row>
    <row r="43" spans="1:10" ht="15" customHeight="1" x14ac:dyDescent="0.25">
      <c r="A43" s="12" t="s">
        <v>102</v>
      </c>
      <c r="B43" s="13" t="s">
        <v>82</v>
      </c>
      <c r="C43" s="13" t="s">
        <v>103</v>
      </c>
      <c r="D43" s="13" t="s">
        <v>103</v>
      </c>
      <c r="E43" s="14">
        <v>2500000</v>
      </c>
    </row>
    <row r="44" spans="1:10" ht="15" customHeight="1" x14ac:dyDescent="0.25">
      <c r="A44" s="12" t="s">
        <v>104</v>
      </c>
      <c r="B44" s="13" t="s">
        <v>89</v>
      </c>
      <c r="C44" s="13" t="s">
        <v>64</v>
      </c>
      <c r="D44" s="13" t="s">
        <v>60</v>
      </c>
      <c r="E44" s="14">
        <v>5000000</v>
      </c>
    </row>
    <row r="45" spans="1:10" ht="15" customHeight="1" x14ac:dyDescent="0.25">
      <c r="A45" s="12" t="s">
        <v>105</v>
      </c>
      <c r="B45" s="13" t="s">
        <v>89</v>
      </c>
      <c r="C45" s="13" t="s">
        <v>64</v>
      </c>
      <c r="D45" s="13" t="s">
        <v>71</v>
      </c>
      <c r="E45" s="14">
        <v>8000000</v>
      </c>
    </row>
    <row r="46" spans="1:10" ht="50.25" customHeight="1" x14ac:dyDescent="0.25">
      <c r="A46" s="15" t="s">
        <v>106</v>
      </c>
      <c r="B46" s="16"/>
      <c r="C46" s="17"/>
      <c r="D46" s="16"/>
      <c r="E46" s="18">
        <f>SUM(E41:E45)</f>
        <v>45935827</v>
      </c>
      <c r="F46" s="23" t="s">
        <v>126</v>
      </c>
      <c r="G46" s="124" t="s">
        <v>52</v>
      </c>
      <c r="H46" s="124"/>
      <c r="I46" s="124"/>
      <c r="J46" s="124"/>
    </row>
    <row r="47" spans="1:10" ht="15" customHeight="1" x14ac:dyDescent="0.25">
      <c r="A47" s="19"/>
      <c r="B47" s="20"/>
      <c r="C47" s="20"/>
      <c r="D47" s="20"/>
      <c r="E47" s="20"/>
    </row>
    <row r="48" spans="1:10" ht="15" customHeight="1" x14ac:dyDescent="0.25">
      <c r="A48" s="12" t="s">
        <v>87</v>
      </c>
      <c r="B48" s="13" t="s">
        <v>82</v>
      </c>
      <c r="C48" s="13" t="s">
        <v>64</v>
      </c>
      <c r="D48" s="13" t="s">
        <v>64</v>
      </c>
      <c r="E48" s="14">
        <v>400000</v>
      </c>
    </row>
    <row r="49" spans="1:10" ht="39" customHeight="1" x14ac:dyDescent="0.25">
      <c r="A49" s="15" t="s">
        <v>107</v>
      </c>
      <c r="B49" s="16"/>
      <c r="C49" s="17"/>
      <c r="D49" s="16"/>
      <c r="E49" s="18">
        <f>SUM(E48)</f>
        <v>400000</v>
      </c>
      <c r="F49" s="23" t="s">
        <v>126</v>
      </c>
      <c r="G49" s="124" t="s">
        <v>50</v>
      </c>
      <c r="H49" s="124"/>
      <c r="I49" s="124"/>
      <c r="J49" s="124"/>
    </row>
    <row r="50" spans="1:10" ht="15" customHeight="1" x14ac:dyDescent="0.25">
      <c r="A50" s="19"/>
      <c r="B50" s="20"/>
      <c r="C50" s="20"/>
      <c r="D50" s="20"/>
      <c r="E50" s="20"/>
    </row>
    <row r="51" spans="1:10" ht="15" customHeight="1" x14ac:dyDescent="0.25">
      <c r="A51" s="12" t="s">
        <v>108</v>
      </c>
      <c r="B51" s="13" t="s">
        <v>82</v>
      </c>
      <c r="C51" s="13" t="s">
        <v>64</v>
      </c>
      <c r="D51" s="13" t="s">
        <v>60</v>
      </c>
      <c r="E51" s="14">
        <v>500000</v>
      </c>
    </row>
    <row r="52" spans="1:10" ht="15" customHeight="1" x14ac:dyDescent="0.25">
      <c r="A52" s="12" t="s">
        <v>87</v>
      </c>
      <c r="B52" s="13" t="s">
        <v>82</v>
      </c>
      <c r="C52" s="13" t="s">
        <v>64</v>
      </c>
      <c r="D52" s="13" t="s">
        <v>64</v>
      </c>
      <c r="E52" s="14">
        <v>1500000</v>
      </c>
    </row>
    <row r="53" spans="1:10" ht="15" customHeight="1" x14ac:dyDescent="0.25">
      <c r="A53" s="12" t="s">
        <v>92</v>
      </c>
      <c r="B53" s="13" t="s">
        <v>82</v>
      </c>
      <c r="C53" s="13" t="s">
        <v>62</v>
      </c>
      <c r="D53" s="13" t="s">
        <v>66</v>
      </c>
      <c r="E53" s="14">
        <v>200000</v>
      </c>
    </row>
    <row r="54" spans="1:10" ht="45.75" customHeight="1" x14ac:dyDescent="0.25">
      <c r="A54" s="24" t="s">
        <v>109</v>
      </c>
      <c r="B54" s="16"/>
      <c r="C54" s="17"/>
      <c r="D54" s="16"/>
      <c r="E54" s="22">
        <f>SUM(E51:E53)</f>
        <v>2200000</v>
      </c>
      <c r="F54" s="23" t="s">
        <v>126</v>
      </c>
      <c r="G54" s="124" t="s">
        <v>49</v>
      </c>
      <c r="H54" s="124"/>
      <c r="I54" s="124"/>
      <c r="J54" s="124"/>
    </row>
    <row r="55" spans="1:10" ht="15" customHeight="1" x14ac:dyDescent="0.25">
      <c r="A55" s="19"/>
      <c r="B55" s="20"/>
      <c r="C55" s="20"/>
      <c r="D55" s="20"/>
      <c r="E55" s="20"/>
    </row>
    <row r="56" spans="1:10" ht="15" customHeight="1" x14ac:dyDescent="0.25">
      <c r="A56" s="12" t="s">
        <v>110</v>
      </c>
      <c r="B56" s="13" t="s">
        <v>82</v>
      </c>
      <c r="C56" s="13" t="s">
        <v>69</v>
      </c>
      <c r="D56" s="13" t="s">
        <v>71</v>
      </c>
      <c r="E56" s="14">
        <v>400000</v>
      </c>
    </row>
    <row r="57" spans="1:10" ht="15" customHeight="1" x14ac:dyDescent="0.25">
      <c r="A57" s="12" t="s">
        <v>84</v>
      </c>
      <c r="B57" s="13" t="s">
        <v>82</v>
      </c>
      <c r="C57" s="13" t="s">
        <v>83</v>
      </c>
      <c r="D57" s="13" t="s">
        <v>66</v>
      </c>
      <c r="E57" s="14">
        <v>200000</v>
      </c>
    </row>
    <row r="58" spans="1:10" ht="15" customHeight="1" x14ac:dyDescent="0.25">
      <c r="A58" s="12" t="s">
        <v>111</v>
      </c>
      <c r="B58" s="13" t="s">
        <v>82</v>
      </c>
      <c r="C58" s="13" t="s">
        <v>103</v>
      </c>
      <c r="D58" s="13" t="s">
        <v>60</v>
      </c>
      <c r="E58" s="14">
        <v>500000</v>
      </c>
    </row>
    <row r="59" spans="1:10" ht="15" customHeight="1" x14ac:dyDescent="0.25">
      <c r="A59" s="12" t="s">
        <v>93</v>
      </c>
      <c r="B59" s="13" t="s">
        <v>94</v>
      </c>
      <c r="C59" s="13" t="s">
        <v>60</v>
      </c>
      <c r="D59" s="13" t="s">
        <v>66</v>
      </c>
      <c r="E59" s="14">
        <v>500000</v>
      </c>
    </row>
    <row r="60" spans="1:10" ht="15" customHeight="1" x14ac:dyDescent="0.25">
      <c r="A60" s="12" t="s">
        <v>112</v>
      </c>
      <c r="B60" s="13" t="s">
        <v>94</v>
      </c>
      <c r="C60" s="13" t="s">
        <v>64</v>
      </c>
      <c r="D60" s="13" t="s">
        <v>69</v>
      </c>
      <c r="E60" s="14">
        <v>300000</v>
      </c>
    </row>
    <row r="61" spans="1:10" ht="15" customHeight="1" x14ac:dyDescent="0.25">
      <c r="A61" s="12" t="s">
        <v>113</v>
      </c>
      <c r="B61" s="13" t="s">
        <v>94</v>
      </c>
      <c r="C61" s="13" t="s">
        <v>69</v>
      </c>
      <c r="D61" s="13" t="s">
        <v>60</v>
      </c>
      <c r="E61" s="14">
        <v>1000000</v>
      </c>
    </row>
    <row r="62" spans="1:10" ht="15" customHeight="1" x14ac:dyDescent="0.25">
      <c r="A62" s="12" t="s">
        <v>114</v>
      </c>
      <c r="B62" s="13" t="s">
        <v>86</v>
      </c>
      <c r="C62" s="13" t="s">
        <v>60</v>
      </c>
      <c r="D62" s="13" t="s">
        <v>71</v>
      </c>
      <c r="E62" s="14">
        <v>3400000</v>
      </c>
    </row>
    <row r="63" spans="1:10" ht="48.75" customHeight="1" x14ac:dyDescent="0.25">
      <c r="A63" s="24" t="s">
        <v>115</v>
      </c>
      <c r="B63" s="16"/>
      <c r="C63" s="17"/>
      <c r="D63" s="16"/>
      <c r="E63" s="22">
        <f>SUM(E56:E62)</f>
        <v>6300000</v>
      </c>
      <c r="F63" s="23" t="s">
        <v>126</v>
      </c>
      <c r="G63" s="124" t="s">
        <v>127</v>
      </c>
      <c r="H63" s="124"/>
      <c r="I63" s="124"/>
      <c r="J63" s="124"/>
    </row>
    <row r="64" spans="1:10" ht="15" customHeight="1" x14ac:dyDescent="0.25">
      <c r="A64" s="19"/>
      <c r="B64" s="20"/>
      <c r="C64" s="20"/>
      <c r="D64" s="20"/>
      <c r="E64" s="20"/>
    </row>
    <row r="65" spans="1:10" ht="15" customHeight="1" x14ac:dyDescent="0.25"/>
    <row r="66" spans="1:10" ht="15" customHeight="1" x14ac:dyDescent="0.25"/>
    <row r="67" spans="1:10" ht="60" customHeight="1" x14ac:dyDescent="0.25">
      <c r="A67" s="24"/>
      <c r="B67" s="16"/>
      <c r="C67" s="17"/>
      <c r="D67" s="16"/>
      <c r="E67" s="18"/>
      <c r="F67" s="23" t="s">
        <v>126</v>
      </c>
      <c r="G67" s="119" t="s">
        <v>131</v>
      </c>
      <c r="H67" s="119"/>
      <c r="I67" s="119"/>
      <c r="J67" s="119"/>
    </row>
    <row r="68" spans="1:10" ht="15" customHeight="1" x14ac:dyDescent="0.25">
      <c r="A68" s="19"/>
      <c r="B68" s="20"/>
      <c r="C68" s="20"/>
      <c r="D68" s="20"/>
      <c r="E68" s="20"/>
      <c r="F68" s="25" t="e">
        <f>+E67+E29+#REF!</f>
        <v>#REF!</v>
      </c>
    </row>
    <row r="69" spans="1:10" ht="15" customHeight="1" x14ac:dyDescent="0.25">
      <c r="A69" s="21" t="s">
        <v>117</v>
      </c>
      <c r="B69" s="8"/>
      <c r="C69" s="8"/>
      <c r="D69" s="8"/>
      <c r="E69" s="14">
        <v>203863578.38999999</v>
      </c>
    </row>
    <row r="70" spans="1:10" x14ac:dyDescent="0.25">
      <c r="E70" s="25">
        <f>+E69-E20-3500000</f>
        <v>96784999.999999985</v>
      </c>
    </row>
    <row r="71" spans="1:10" x14ac:dyDescent="0.25">
      <c r="E71" s="25">
        <f>+E63+E54+E49+E46+E39+E28+E20</f>
        <v>190799405.38999999</v>
      </c>
    </row>
  </sheetData>
  <mergeCells count="10">
    <mergeCell ref="G67:J67"/>
    <mergeCell ref="G29:J29"/>
    <mergeCell ref="G26:J26"/>
    <mergeCell ref="F28:J28"/>
    <mergeCell ref="A1:E1"/>
    <mergeCell ref="G39:J39"/>
    <mergeCell ref="G54:J54"/>
    <mergeCell ref="G63:J63"/>
    <mergeCell ref="G49:J49"/>
    <mergeCell ref="G46:J4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M4"/>
  <sheetViews>
    <sheetView workbookViewId="0">
      <selection activeCell="L4" sqref="L4"/>
    </sheetView>
  </sheetViews>
  <sheetFormatPr baseColWidth="10" defaultRowHeight="15" x14ac:dyDescent="0.25"/>
  <cols>
    <col min="2" max="2" width="31.140625" customWidth="1"/>
    <col min="3" max="3" width="24.42578125" bestFit="1" customWidth="1"/>
    <col min="5" max="5" width="8.7109375" bestFit="1" customWidth="1"/>
    <col min="6" max="6" width="12.7109375" bestFit="1" customWidth="1"/>
    <col min="12" max="12" width="19.85546875" customWidth="1"/>
    <col min="13" max="13" width="54" customWidth="1"/>
  </cols>
  <sheetData>
    <row r="3" spans="2:13" x14ac:dyDescent="0.25">
      <c r="B3" t="s">
        <v>133</v>
      </c>
    </row>
    <row r="4" spans="2:13" s="1" customFormat="1" ht="160.5" customHeight="1" x14ac:dyDescent="0.3">
      <c r="B4" s="2" t="s">
        <v>120</v>
      </c>
      <c r="C4" s="3" t="s">
        <v>51</v>
      </c>
      <c r="D4" s="6" t="s">
        <v>45</v>
      </c>
      <c r="E4" s="3" t="s">
        <v>29</v>
      </c>
      <c r="F4" s="5" t="s">
        <v>44</v>
      </c>
      <c r="G4" s="5" t="s">
        <v>28</v>
      </c>
      <c r="H4" s="5"/>
      <c r="I4" s="5"/>
      <c r="J4" s="4"/>
      <c r="K4" s="5">
        <v>1</v>
      </c>
      <c r="L4" s="26" t="s">
        <v>134</v>
      </c>
      <c r="M4" s="2"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POI 2019</vt:lpstr>
      <vt:lpstr>Presupuesto 2018</vt:lpstr>
      <vt:lpstr>Hoja3</vt:lpstr>
      <vt:lpstr>'POI 2019'!Área_de_impresión</vt:lpstr>
      <vt:lpstr>'POI 2019'!Títulos_a_imprimir</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Kathia</dc:creator>
  <cp:lastModifiedBy>Kathia</cp:lastModifiedBy>
  <cp:lastPrinted>2017-09-14T19:25:01Z</cp:lastPrinted>
  <dcterms:created xsi:type="dcterms:W3CDTF">2016-01-27T19:17:49Z</dcterms:created>
  <dcterms:modified xsi:type="dcterms:W3CDTF">2019-03-19T19:23:59Z</dcterms:modified>
</cp:coreProperties>
</file>